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FAALİYET'!$A$1:$J$51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FAALİYETLER'!$A$1:$F$63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6">'YABANCI SERMAYE ve İLLER'!$53:$55</definedName>
    <definedName name="_xlnm.Print_Titles" localSheetId="17">'YABANCI SERMAYE ve ÜLKELER'!$48:$50</definedName>
  </definedNames>
  <calcPr fullCalcOnLoad="1"/>
</workbook>
</file>

<file path=xl/sharedStrings.xml><?xml version="1.0" encoding="utf-8"?>
<sst xmlns="http://schemas.openxmlformats.org/spreadsheetml/2006/main" count="1668" uniqueCount="635">
  <si>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</si>
  <si>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</si>
  <si>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</si>
  <si>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</si>
  <si>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</si>
  <si>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</si>
  <si>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</si>
  <si>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</si>
  <si>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</si>
  <si>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</si>
  <si>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</si>
  <si>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</si>
  <si>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</si>
  <si>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</si>
  <si>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</si>
  <si>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</si>
  <si>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</si>
  <si>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</si>
  <si>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</si>
  <si>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</si>
  <si>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</si>
  <si>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</si>
  <si>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</si>
  <si>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</si>
  <si>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</si>
  <si>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</si>
  <si>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</si>
  <si>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</si>
  <si>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</si>
  <si>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</si>
  <si>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</si>
  <si>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</si>
  <si>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</si>
  <si>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</si>
  <si>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</si>
  <si>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</si>
  <si>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</si>
  <si>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</si>
  <si>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</si>
  <si>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</si>
  <si>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</si>
  <si>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</si>
  <si>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</si>
  <si>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</si>
  <si>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</si>
  <si>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</si>
  <si>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</si>
  <si>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</si>
  <si>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</si>
  <si>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</si>
  <si>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</si>
  <si>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</si>
  <si>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</si>
  <si>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</si>
  <si>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</si>
  <si>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</si>
  <si>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</si>
  <si>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</si>
  <si>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</si>
  <si>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</si>
  <si>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</si>
  <si>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</si>
  <si>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</si>
  <si>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</si>
  <si>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</si>
  <si>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</si>
  <si>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</si>
  <si>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</si>
  <si>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</si>
  <si>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</si>
  <si>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</si>
  <si>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</si>
  <si>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</si>
  <si>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</si>
  <si>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</si>
  <si>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</si>
  <si>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</si>
  <si>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</si>
  <si>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</si>
  <si>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</si>
  <si>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</si>
  <si>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</si>
  <si>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</si>
  <si>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</si>
  <si>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</si>
  <si>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</si>
  <si>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</si>
  <si>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</si>
  <si>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</si>
  <si>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</si>
  <si>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</si>
  <si>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</si>
  <si>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</si>
  <si>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</si>
  <si>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</si>
  <si>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</si>
  <si>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</si>
  <si>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</si>
  <si>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</si>
  <si>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</si>
  <si>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</si>
  <si>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</si>
  <si>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</si>
  <si>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</si>
  <si>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</si>
  <si>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</si>
  <si>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</si>
  <si>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</si>
  <si>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</si>
  <si>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</si>
  <si>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</si>
  <si>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</si>
  <si>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</si>
  <si>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</si>
  <si>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</si>
  <si>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</si>
  <si>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</si>
  <si>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</si>
  <si>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</si>
  <si>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</si>
  <si>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</si>
  <si>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</si>
  <si>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</si>
  <si>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</si>
  <si>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</si>
  <si>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</si>
  <si>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</si>
  <si>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</si>
  <si>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</si>
  <si>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</si>
  <si>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</si>
  <si>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</si>
  <si>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</si>
  <si>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</si>
  <si>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</si>
  <si>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</si>
  <si>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</si>
  <si>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</si>
  <si>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</si>
  <si>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</si>
  <si>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</si>
  <si>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</si>
  <si>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Oteller ve benzer konaklama yerleri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</si>
  <si>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</si>
  <si>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</si>
  <si>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</si>
  <si>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</si>
  <si>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</si>
  <si>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</si>
  <si>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</si>
  <si>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</si>
  <si>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</si>
  <si>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</si>
  <si>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</si>
  <si>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</si>
  <si>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</si>
  <si>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</si>
  <si>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</si>
  <si>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</si>
  <si>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</si>
  <si>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</si>
  <si>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</si>
  <si>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</si>
  <si>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</si>
  <si>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</si>
  <si>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</si>
  <si>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</si>
  <si>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</si>
  <si>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</si>
  <si>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</si>
  <si>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</si>
  <si>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</si>
  <si>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</si>
  <si>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</si>
  <si>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</si>
  <si>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</si>
  <si>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</si>
  <si>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</si>
  <si>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</si>
  <si>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</si>
  <si>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</si>
  <si>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</si>
  <si>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</si>
  <si>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</si>
  <si>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</si>
  <si>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</si>
  <si>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</si>
  <si>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</si>
  <si>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</si>
  <si>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</si>
  <si>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</si>
  <si>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</si>
  <si>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</si>
  <si>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</si>
  <si>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</si>
  <si>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</si>
  <si>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</si>
  <si>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</si>
  <si>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</si>
  <si>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</si>
  <si>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</si>
  <si>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</si>
  <si>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</si>
  <si>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</si>
  <si>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</si>
  <si>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</si>
  <si>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</si>
  <si>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</si>
  <si>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</si>
  <si>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</si>
  <si>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</si>
  <si>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</si>
  <si>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</si>
  <si>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</si>
  <si>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</si>
  <si>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</si>
  <si>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</si>
  <si>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</si>
  <si>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</si>
  <si>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</si>
  <si>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</si>
  <si>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</si>
  <si>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</si>
  <si>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</si>
  <si>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</si>
  <si>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</si>
  <si>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</si>
  <si>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</si>
  <si>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</si>
  <si>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</si>
  <si>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</si>
  <si>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</si>
  <si>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</si>
  <si>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</si>
  <si>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</si>
  <si>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</si>
  <si>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</si>
  <si>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</si>
  <si>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</si>
  <si>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</si>
  <si>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</si>
  <si>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</si>
  <si>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</si>
  <si>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</si>
  <si>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</si>
  <si>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</si>
  <si>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</si>
  <si>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</si>
  <si>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</si>
  <si>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</si>
  <si>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</si>
  <si>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</si>
  <si>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</si>
  <si>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</si>
  <si>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</si>
  <si>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</si>
  <si>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</si>
  <si>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</si>
  <si>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</si>
  <si>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</si>
  <si>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</si>
  <si>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</si>
  <si>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</si>
  <si>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</si>
  <si>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</si>
  <si>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</si>
  <si>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</si>
  <si>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</si>
  <si>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</si>
  <si>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</si>
  <si>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</si>
  <si>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</si>
  <si>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</si>
  <si>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</si>
  <si>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</si>
  <si>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</si>
  <si>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</si>
  <si>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</si>
  <si>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</si>
  <si>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</si>
  <si>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</si>
  <si>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</si>
  <si>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</si>
  <si>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</si>
  <si>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</si>
  <si>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</si>
  <si>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</si>
  <si>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</si>
  <si>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</si>
  <si>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</si>
  <si>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</si>
  <si>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</si>
  <si>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</si>
  <si>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</si>
  <si>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</si>
  <si>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</si>
  <si>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</si>
  <si>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</si>
  <si>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</si>
  <si>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</si>
  <si>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</si>
  <si>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</si>
  <si>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</si>
  <si>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</si>
  <si>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</si>
  <si>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</si>
  <si>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</si>
  <si>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</si>
  <si>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Seyahat acentesi faaliyetleri</t>
  </si>
  <si>
    <t>BAE</t>
  </si>
  <si>
    <t>Mısır</t>
  </si>
  <si>
    <t>Belirli bir mala tahsis edilmiş mağazalarda otomotiv yakıtının perakende ticareti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</si>
  <si>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</si>
  <si>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</si>
  <si>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</si>
  <si>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</si>
  <si>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</si>
  <si>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</si>
  <si>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</si>
  <si>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</si>
  <si>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</si>
  <si>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</si>
  <si>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</si>
  <si>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</si>
  <si>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</si>
  <si>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</si>
  <si>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</si>
  <si>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</si>
  <si>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</si>
  <si>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</si>
  <si>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</si>
  <si>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</si>
  <si>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</si>
  <si>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>TÜRKİYE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</si>
  <si>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</si>
  <si>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</si>
  <si>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</si>
  <si>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</si>
  <si>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</si>
  <si>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</si>
  <si>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</si>
  <si>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Lüksemburg</t>
  </si>
  <si>
    <t>Filistin</t>
  </si>
  <si>
    <t>İrlanda</t>
  </si>
  <si>
    <t xml:space="preserve"> 71.12 -Mühendislik faaliyetleri ve ilgili teknik danışmanlık</t>
  </si>
  <si>
    <t xml:space="preserve"> 70.22 -İşletme ve diğer idari danışmanlık faaliyetleri</t>
  </si>
  <si>
    <t xml:space="preserve"> 68.31 -Gayrimenkul acenteleri</t>
  </si>
  <si>
    <t xml:space="preserve"> 41.10 -İnşaat projelerinin geliştirilmesi</t>
  </si>
  <si>
    <t xml:space="preserve"> 46.90 -Belirli bir mala tahsis edilmemiş mağazalardaki toptan ticaret</t>
  </si>
  <si>
    <t xml:space="preserve"> 62.01 -Bilgisayar programlama faaliyetleri</t>
  </si>
  <si>
    <t xml:space="preserve"> 66.19 -Finansal hizmetler için yardımcı diğer faaliyetler (Sigorta ve emeklilik fonları hariç)</t>
  </si>
  <si>
    <t xml:space="preserve"> 56.10 -Lokantalar ve seyyar yemek hizmeti faaliyetleri</t>
  </si>
  <si>
    <t xml:space="preserve"> 46.19 -Çeşitli malların satışı ile ilgili aracılar</t>
  </si>
  <si>
    <t xml:space="preserve"> 49.41 -Karayolu ile yük taşımacılığı</t>
  </si>
  <si>
    <t xml:space="preserve"> 46.46 -Eczacılık ürünlerinin toptan ticareti</t>
  </si>
  <si>
    <t xml:space="preserve"> 46.73 -Ağaç, inşaat malzemesi ve sıhhi teçhizat toptan ticareti</t>
  </si>
  <si>
    <t xml:space="preserve"> 47.91 -Posta yoluyla veya internet üzerinden yapılan perakende ticaret</t>
  </si>
  <si>
    <t xml:space="preserve"> 46.69 -Diğer makine ve ekipmanların toptan ticareti</t>
  </si>
  <si>
    <t xml:space="preserve"> 46.42 -Giysi ve ayakkabı toptan ticareti</t>
  </si>
  <si>
    <t xml:space="preserve"> 46.41 -Tekstil ürünlerinin toptan ticareti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</si>
  <si>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</si>
  <si>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</si>
  <si>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</si>
  <si>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Sigorta Kooperatifi</t>
  </si>
  <si>
    <t>Deniz Motorlu Taşıyıcılar Kooperatifi</t>
  </si>
  <si>
    <t>Site İşletme Kooperatifi</t>
  </si>
  <si>
    <t>Kuveyt</t>
  </si>
  <si>
    <t>Rusya Fedarasyonu</t>
  </si>
  <si>
    <t>Pakistan</t>
  </si>
  <si>
    <t xml:space="preserve"> 64.20 -Holding şirketlerinin faaliyetleri</t>
  </si>
  <si>
    <t xml:space="preserve"> 14.13 -Diğer dış giyim eşyaları imalatı</t>
  </si>
  <si>
    <t>Diğer dış giyim eşyaları imalatı</t>
  </si>
  <si>
    <t>Çeşitli malların satışı ile ilgili aracılar</t>
  </si>
  <si>
    <t>Belirli bir mala tahsis edilmiş mağazalarda tekstil ürünleri perakende ticareti</t>
  </si>
  <si>
    <t>19-20</t>
  </si>
  <si>
    <t>21</t>
  </si>
  <si>
    <t>22</t>
  </si>
  <si>
    <t xml:space="preserve">En Çok Şirket Kapanışı Olan İlk 10 İktisadi Faaliyet </t>
  </si>
  <si>
    <t xml:space="preserve"> 41.20 -İkamet amaçlı olan veya ikamet amaçlı olmayan binaların inşaatı</t>
  </si>
  <si>
    <t xml:space="preserve"> 35.11 -Elektrik enerjisi üretimi</t>
  </si>
  <si>
    <t xml:space="preserve"> 68.10 -Kendine ait gayrimenkulün alınıp satılması</t>
  </si>
  <si>
    <t xml:space="preserve"> 79.11 -Seyahat acentesi faaliyetleri</t>
  </si>
  <si>
    <t xml:space="preserve"> 47.11 -Belirli bir mala tahsis edilmemiş mağazalarda gıda, içecek veya tütün ağırlıklı perakende ticaret</t>
  </si>
  <si>
    <t>Gerçek Kişi Ticari İşletmeleri*</t>
  </si>
  <si>
    <t>Belirli bir mala tahsis edilmiş mağazalarda diğer yeni malların perakende ticareti</t>
  </si>
  <si>
    <t>Portekiz</t>
  </si>
  <si>
    <t>Küçük sanat Kooperatifi</t>
  </si>
  <si>
    <t>Sağlık Hizmetleri Kooperatifi</t>
  </si>
  <si>
    <t>23-25</t>
  </si>
  <si>
    <t>Reklam ajanslarının faaliyetleri</t>
  </si>
  <si>
    <t>35.11</t>
  </si>
  <si>
    <t>70.22</t>
  </si>
  <si>
    <t>55.10</t>
  </si>
  <si>
    <t>71.12</t>
  </si>
  <si>
    <t>46.90</t>
  </si>
  <si>
    <t>56.10</t>
  </si>
  <si>
    <t>46.19</t>
  </si>
  <si>
    <t>73.11</t>
  </si>
  <si>
    <t>49.41</t>
  </si>
  <si>
    <t>46.73</t>
  </si>
  <si>
    <t>79.11</t>
  </si>
  <si>
    <t>47.30</t>
  </si>
  <si>
    <t>49.39</t>
  </si>
  <si>
    <t>47.71</t>
  </si>
  <si>
    <t>47.78</t>
  </si>
  <si>
    <t>14.13</t>
  </si>
  <si>
    <t>47.51</t>
  </si>
  <si>
    <t>Romanya</t>
  </si>
  <si>
    <t>Lübnan</t>
  </si>
  <si>
    <t>Japonya</t>
  </si>
  <si>
    <t>Katar</t>
  </si>
  <si>
    <t>Avustralya</t>
  </si>
  <si>
    <t>Finlandiya</t>
  </si>
  <si>
    <t>Kırgızistan</t>
  </si>
  <si>
    <t>Gürcistan</t>
  </si>
  <si>
    <t xml:space="preserve"> 46.75 -Kimyasal ürünlerin toptan ticareti</t>
  </si>
  <si>
    <t xml:space="preserve"> 55.10 -Oteller ve benzeri konaklama yerleri</t>
  </si>
  <si>
    <t>-</t>
  </si>
  <si>
    <t>Danimarka</t>
  </si>
  <si>
    <t>Beyaz Rusya</t>
  </si>
  <si>
    <t>British Virgin Adl.</t>
  </si>
  <si>
    <t>Polonya</t>
  </si>
  <si>
    <t>Cezayir</t>
  </si>
  <si>
    <t>Macaristan</t>
  </si>
  <si>
    <t>Tunus</t>
  </si>
  <si>
    <t>Özbekistan</t>
  </si>
  <si>
    <t>Brezilya</t>
  </si>
  <si>
    <t>Etiyopya</t>
  </si>
  <si>
    <t>Fas</t>
  </si>
  <si>
    <t>Güney Afrika Cum.</t>
  </si>
  <si>
    <t>Yemen Arap Cum.</t>
  </si>
  <si>
    <t>Tacikistan</t>
  </si>
  <si>
    <t>Kuzey Kıbrıs Türk Cum.</t>
  </si>
  <si>
    <t>Malezya</t>
  </si>
  <si>
    <t>Liberya</t>
  </si>
  <si>
    <t>Norveç</t>
  </si>
  <si>
    <t>Eritre</t>
  </si>
  <si>
    <t>Arjantin</t>
  </si>
  <si>
    <t xml:space="preserve"> 55.20 -Tatil ve diğer kısa süreli konaklama yerleri</t>
  </si>
  <si>
    <t>ARALIK 2013</t>
  </si>
  <si>
    <t xml:space="preserve"> 17 OCAK 2014</t>
  </si>
  <si>
    <t>2013 ARALIK  AYINA AİT KURULAN ve KAPANAN ŞİRKET İSTATİSTİKLERİ</t>
  </si>
  <si>
    <t xml:space="preserve"> 2013  ARALIK AYINA AİT KURULAN ve KAPANAN ŞİRKET İSTATİSTİKLERİ</t>
  </si>
  <si>
    <t>2013 ARALIK AYINA AİT KURULAN ve KAPANAN ŞİRKET İSTATİSTİKLERİ</t>
  </si>
  <si>
    <t xml:space="preserve"> 2013 ARALIK AYINA AİT KURULAN ve KAPANAN ŞİRKET İSTATİSTİKLERİ</t>
  </si>
  <si>
    <t>OCAK-ARALIK 2013</t>
  </si>
  <si>
    <t>2013 Ocak-Aralık Ayları Arası Kurulan ŞirketlerinSermaye Dağılımları</t>
  </si>
  <si>
    <t xml:space="preserve">2013 ARALIK AYINA AİT KURULAN VE KAPANAN ŞİRKET İSTATİSTİKLERİ </t>
  </si>
  <si>
    <t>Ocak-Aralık Döneminde En Çok Şirket Kapanışı Olan İlk 10 Faaliyet</t>
  </si>
  <si>
    <t>2013 ARALIK (BİR AYLIK)</t>
  </si>
  <si>
    <t>2012  ARALIK (BİR AYLIK)</t>
  </si>
  <si>
    <t>2013 OCAK-ARALIK (ONİKİ AYLIK)</t>
  </si>
  <si>
    <t>2012 OCAK-ARALIK (ONİKİ AYLIK)</t>
  </si>
  <si>
    <t xml:space="preserve"> Aralık Ayında Kurulan Kooperatiflerin Genel Görünümü </t>
  </si>
  <si>
    <t xml:space="preserve"> 2013 Yılında   Kurulan Kooperatiflerin Genel Görünümü </t>
  </si>
  <si>
    <t xml:space="preserve"> 2013 aralık AYINA AİT KURULAN ve KAPANAN ŞİRKET İSTATİSTİKLERİ</t>
  </si>
  <si>
    <t xml:space="preserve">        Aralık Ayında Kurulan Yabancı Sermayeli Şirketlerin Genel Görünümü</t>
  </si>
  <si>
    <t>2013 Yılında  Kurulan Yabancı Sermayeli Şirketlerin         Genel Görünümü</t>
  </si>
  <si>
    <t xml:space="preserve">        Aralık Ayında Kurulan Yabancı Sermayeli Şirketlerin Ülkelere Göre Dağılımı</t>
  </si>
  <si>
    <t>2013 Yılında En Çok Yabancı Sermayeli Şirket Kuruluşu Olan  İlk 20 Faaliyet</t>
  </si>
  <si>
    <t>42.22</t>
  </si>
  <si>
    <t>Elektrik ve telekomünikasyon için hizmet projelerinin inşaatı</t>
  </si>
  <si>
    <t>69.20</t>
  </si>
  <si>
    <t>Muhasebe, defter tutma ve denetim faaliyetleri; vergi müşavirliği</t>
  </si>
  <si>
    <t>41.10</t>
  </si>
  <si>
    <t>İnşaat projelerinin geliştirilmesi</t>
  </si>
  <si>
    <t>74.90</t>
  </si>
  <si>
    <t>Başka yerde sınıflandırılmamış diğer mesleki, bilimsel ve teknik faaliyetler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</si>
  <si>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</si>
  <si>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</si>
  <si>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</si>
  <si>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</si>
  <si>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47.77</t>
  </si>
  <si>
    <t>Belirli bir mala tahsis edilmiş mağazalarda saat ve mücevher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</si>
  <si>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</si>
  <si>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</si>
  <si>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</si>
  <si>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</si>
  <si>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</si>
  <si>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</si>
  <si>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</si>
  <si>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</si>
  <si>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</si>
  <si>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</si>
  <si>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</si>
  <si>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</si>
  <si>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</si>
  <si>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</si>
  <si>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</si>
  <si>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</si>
  <si>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</si>
  <si>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</si>
  <si>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</si>
  <si>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</si>
  <si>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</si>
  <si>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</si>
  <si>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</si>
  <si>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</si>
  <si>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</si>
  <si>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</si>
  <si>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</si>
  <si>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</si>
  <si>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</si>
  <si>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</si>
  <si>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</si>
  <si>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</si>
  <si>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</si>
  <si>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</si>
  <si>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</si>
  <si>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</si>
  <si>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</si>
  <si>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</si>
  <si>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</si>
  <si>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</si>
  <si>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</si>
  <si>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</si>
  <si>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</si>
  <si>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</si>
  <si>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</si>
  <si>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</si>
  <si>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</si>
  <si>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</si>
  <si>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</si>
  <si>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</si>
  <si>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</si>
  <si>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</si>
  <si>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</si>
  <si>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</si>
  <si>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</si>
  <si>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</si>
  <si>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</si>
  <si>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</si>
  <si>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</si>
  <si>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</si>
  <si>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</si>
  <si>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</si>
  <si>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</si>
  <si>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</si>
  <si>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</si>
  <si>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</si>
  <si>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</si>
  <si>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</si>
  <si>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</si>
  <si>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</si>
  <si>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</si>
  <si>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</si>
  <si>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</si>
  <si>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</si>
  <si>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</si>
  <si>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</si>
  <si>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</si>
  <si>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</si>
  <si>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</si>
  <si>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</si>
  <si>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</si>
  <si>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</si>
  <si>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İşletmet Kooperatifi</t>
  </si>
  <si>
    <t>2013 Yılında Kurulan Yabancı Sermayeli Şirketlerin                                                                  İllere Göre Dağılımı</t>
  </si>
  <si>
    <t>Malta</t>
  </si>
  <si>
    <t>Arnavutluk</t>
  </si>
  <si>
    <t>Nijerya</t>
  </si>
  <si>
    <t>Hongkong</t>
  </si>
  <si>
    <t>Yemen Halk Cum.</t>
  </si>
  <si>
    <t>St.Kittis &amp; Nevis</t>
  </si>
  <si>
    <t>Lihtenstayn</t>
  </si>
  <si>
    <t>Çek Cum.</t>
  </si>
  <si>
    <t>Singapur</t>
  </si>
  <si>
    <t>Surinam</t>
  </si>
  <si>
    <t>Bahreyn</t>
  </si>
  <si>
    <t>İsrail</t>
  </si>
  <si>
    <t xml:space="preserve">        2013 Yılında Kurulan Yabancı Sermayeli Şirketlerin Ülkelere Göre Dağılımı</t>
  </si>
  <si>
    <t>Güney Kore</t>
  </si>
  <si>
    <t>Sudan</t>
  </si>
  <si>
    <t>Slovak Cum.</t>
  </si>
  <si>
    <t>Makedonya</t>
  </si>
  <si>
    <t>Gabon</t>
  </si>
  <si>
    <t>Malsar Adaları</t>
  </si>
  <si>
    <t>Meksika</t>
  </si>
  <si>
    <t>Angola</t>
  </si>
  <si>
    <t>Bosna Hersek</t>
  </si>
  <si>
    <t>Moris Adaları</t>
  </si>
  <si>
    <t>Cayman Adaları</t>
  </si>
  <si>
    <t>Maldiv Adaları</t>
  </si>
  <si>
    <t>Sırbistan</t>
  </si>
  <si>
    <t>Moldovya</t>
  </si>
  <si>
    <t>Yeni Zelanda</t>
  </si>
  <si>
    <t>Litvanya</t>
  </si>
  <si>
    <t>Slovenya</t>
  </si>
  <si>
    <t>Kolombiya</t>
  </si>
  <si>
    <t>Moğolistan</t>
  </si>
  <si>
    <t>Cebelitarık</t>
  </si>
  <si>
    <t>Hırvatistan</t>
  </si>
  <si>
    <t>U.S.Virgin Adasi</t>
  </si>
  <si>
    <t>Cad</t>
  </si>
  <si>
    <t>Belize</t>
  </si>
  <si>
    <t>Bruney</t>
  </si>
  <si>
    <t>Cibuti</t>
  </si>
  <si>
    <t>Panama</t>
  </si>
  <si>
    <t>Radius</t>
  </si>
  <si>
    <t>Ruanda</t>
  </si>
  <si>
    <t>Tayvan</t>
  </si>
  <si>
    <t>Tuvalu</t>
  </si>
  <si>
    <t>Estonya</t>
  </si>
  <si>
    <t>Kamerun</t>
  </si>
  <si>
    <t>Reunyon</t>
  </si>
  <si>
    <t>Senegal</t>
  </si>
  <si>
    <t>Vietnam</t>
  </si>
  <si>
    <t>Tanzanya</t>
  </si>
  <si>
    <t>Bangladeş</t>
  </si>
  <si>
    <t>Endonezya</t>
  </si>
  <si>
    <t>Kuzey Kore</t>
  </si>
  <si>
    <t>San Marino</t>
  </si>
  <si>
    <t>Venezuella</t>
  </si>
  <si>
    <t>Dominik Cum.</t>
  </si>
  <si>
    <t>Komor Adaları</t>
  </si>
  <si>
    <t>Kenya</t>
  </si>
  <si>
    <t>KODU</t>
  </si>
  <si>
    <t xml:space="preserve">NUTS 3   </t>
  </si>
  <si>
    <t>NUTS 3</t>
  </si>
  <si>
    <t>26-33</t>
  </si>
  <si>
    <t>34-35</t>
  </si>
  <si>
    <r>
      <t xml:space="preserve"> </t>
    </r>
    <r>
      <rPr>
        <b/>
        <sz val="16"/>
        <color indexed="8"/>
        <rFont val="Arial"/>
        <family val="2"/>
      </rPr>
      <t xml:space="preserve"> 2013 ARALIK  AYINA AİT KURULAN ve KAPANAN ŞİRKET İSTATİSTİKLERİ</t>
    </r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</si>
  <si>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</si>
  <si>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</si>
  <si>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</si>
  <si>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</si>
  <si>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</si>
  <si>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</si>
  <si>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</si>
  <si>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</si>
  <si>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68.31</t>
  </si>
  <si>
    <t>Gayrimenkul acenteleri</t>
  </si>
  <si>
    <t>66.22</t>
  </si>
  <si>
    <t>Sigorta acentelerinin ve brokerların faaliyetleri</t>
  </si>
  <si>
    <t xml:space="preserve"> (%)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</si>
</sst>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3"/>
      <color indexed="8"/>
      <name val="Arial"/>
      <family val="2"/>
    </font>
    <font>
      <b/>
      <sz val="12"/>
      <color indexed="12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3"/>
      <color theme="1"/>
      <name val="Arial"/>
      <family val="2"/>
    </font>
    <font>
      <b/>
      <sz val="12"/>
      <color rgb="FF0000FF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>
        <color indexed="63"/>
      </left>
      <right style="thick"/>
      <top style="double"/>
      <bottom style="thick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1" fillId="33" borderId="1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/>
    </xf>
    <xf numFmtId="0" fontId="83" fillId="0" borderId="0" xfId="0" applyFont="1" applyAlignment="1">
      <alignment/>
    </xf>
    <xf numFmtId="3" fontId="84" fillId="34" borderId="11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 horizontal="center" vertical="center"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/>
    </xf>
    <xf numFmtId="3" fontId="84" fillId="34" borderId="14" xfId="0" applyNumberFormat="1" applyFont="1" applyFill="1" applyBorder="1" applyAlignment="1">
      <alignment horizontal="center"/>
    </xf>
    <xf numFmtId="3" fontId="86" fillId="34" borderId="15" xfId="0" applyNumberFormat="1" applyFont="1" applyFill="1" applyBorder="1" applyAlignment="1">
      <alignment/>
    </xf>
    <xf numFmtId="3" fontId="87" fillId="34" borderId="16" xfId="0" applyNumberFormat="1" applyFont="1" applyFill="1" applyBorder="1" applyAlignment="1">
      <alignment horizontal="right"/>
    </xf>
    <xf numFmtId="0" fontId="88" fillId="0" borderId="0" xfId="0" applyFont="1" applyAlignment="1">
      <alignment/>
    </xf>
    <xf numFmtId="3" fontId="86" fillId="34" borderId="17" xfId="0" applyNumberFormat="1" applyFont="1" applyFill="1" applyBorder="1" applyAlignment="1">
      <alignment/>
    </xf>
    <xf numFmtId="3" fontId="86" fillId="35" borderId="15" xfId="0" applyNumberFormat="1" applyFont="1" applyFill="1" applyBorder="1" applyAlignment="1">
      <alignment/>
    </xf>
    <xf numFmtId="3" fontId="87" fillId="33" borderId="18" xfId="0" applyNumberFormat="1" applyFont="1" applyFill="1" applyBorder="1" applyAlignment="1">
      <alignment horizontal="right"/>
    </xf>
    <xf numFmtId="3" fontId="87" fillId="33" borderId="19" xfId="0" applyNumberFormat="1" applyFont="1" applyFill="1" applyBorder="1" applyAlignment="1">
      <alignment horizontal="right"/>
    </xf>
    <xf numFmtId="3" fontId="87" fillId="33" borderId="10" xfId="0" applyNumberFormat="1" applyFont="1" applyFill="1" applyBorder="1" applyAlignment="1">
      <alignment/>
    </xf>
    <xf numFmtId="3" fontId="87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 horizontal="right"/>
    </xf>
    <xf numFmtId="3" fontId="87" fillId="33" borderId="12" xfId="0" applyNumberFormat="1" applyFont="1" applyFill="1" applyBorder="1" applyAlignment="1">
      <alignment horizontal="right"/>
    </xf>
    <xf numFmtId="3" fontId="83" fillId="0" borderId="0" xfId="0" applyNumberFormat="1" applyFont="1" applyAlignment="1">
      <alignment/>
    </xf>
    <xf numFmtId="3" fontId="86" fillId="35" borderId="17" xfId="0" applyNumberFormat="1" applyFont="1" applyFill="1" applyBorder="1" applyAlignment="1">
      <alignment/>
    </xf>
    <xf numFmtId="3" fontId="87" fillId="33" borderId="20" xfId="0" applyNumberFormat="1" applyFont="1" applyFill="1" applyBorder="1" applyAlignment="1">
      <alignment horizontal="right"/>
    </xf>
    <xf numFmtId="3" fontId="87" fillId="33" borderId="13" xfId="0" applyNumberFormat="1" applyFont="1" applyFill="1" applyBorder="1" applyAlignment="1">
      <alignment/>
    </xf>
    <xf numFmtId="3" fontId="87" fillId="33" borderId="13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 horizontal="right"/>
    </xf>
    <xf numFmtId="3" fontId="83" fillId="33" borderId="14" xfId="0" applyNumberFormat="1" applyFont="1" applyFill="1" applyBorder="1" applyAlignment="1">
      <alignment horizontal="right"/>
    </xf>
    <xf numFmtId="3" fontId="87" fillId="33" borderId="14" xfId="0" applyNumberFormat="1" applyFont="1" applyFill="1" applyBorder="1" applyAlignment="1">
      <alignment horizontal="right"/>
    </xf>
    <xf numFmtId="3" fontId="83" fillId="33" borderId="19" xfId="0" applyNumberFormat="1" applyFont="1" applyFill="1" applyBorder="1" applyAlignment="1">
      <alignment horizontal="right"/>
    </xf>
    <xf numFmtId="3" fontId="83" fillId="33" borderId="20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/>
    </xf>
    <xf numFmtId="3" fontId="83" fillId="33" borderId="0" xfId="0" applyNumberFormat="1" applyFont="1" applyFill="1" applyBorder="1" applyAlignment="1">
      <alignment horizontal="right"/>
    </xf>
    <xf numFmtId="3" fontId="83" fillId="33" borderId="0" xfId="0" applyNumberFormat="1" applyFont="1" applyFill="1" applyBorder="1" applyAlignment="1">
      <alignment/>
    </xf>
    <xf numFmtId="3" fontId="87" fillId="33" borderId="0" xfId="0" applyNumberFormat="1" applyFont="1" applyFill="1" applyBorder="1" applyAlignment="1">
      <alignment horizontal="right"/>
    </xf>
    <xf numFmtId="3" fontId="87" fillId="33" borderId="0" xfId="0" applyNumberFormat="1" applyFont="1" applyFill="1" applyBorder="1" applyAlignment="1">
      <alignment/>
    </xf>
    <xf numFmtId="0" fontId="83" fillId="33" borderId="0" xfId="0" applyFont="1" applyFill="1" applyAlignment="1">
      <alignment/>
    </xf>
    <xf numFmtId="0" fontId="89" fillId="0" borderId="0" xfId="0" applyFont="1" applyAlignment="1">
      <alignment/>
    </xf>
    <xf numFmtId="1" fontId="83" fillId="0" borderId="0" xfId="0" applyNumberFormat="1" applyFont="1" applyAlignment="1">
      <alignment/>
    </xf>
    <xf numFmtId="0" fontId="90" fillId="0" borderId="0" xfId="0" applyFont="1" applyAlignment="1">
      <alignment/>
    </xf>
    <xf numFmtId="181" fontId="83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1" fillId="34" borderId="23" xfId="0" applyFont="1" applyFill="1" applyBorder="1" applyAlignment="1">
      <alignment horizontal="center" vertical="center" wrapText="1"/>
    </xf>
    <xf numFmtId="0" fontId="91" fillId="34" borderId="23" xfId="0" applyFont="1" applyFill="1" applyBorder="1" applyAlignment="1">
      <alignment horizontal="center" vertical="center"/>
    </xf>
    <xf numFmtId="0" fontId="91" fillId="34" borderId="24" xfId="0" applyFont="1" applyFill="1" applyBorder="1" applyAlignment="1">
      <alignment wrapText="1"/>
    </xf>
    <xf numFmtId="3" fontId="91" fillId="34" borderId="25" xfId="0" applyNumberFormat="1" applyFont="1" applyFill="1" applyBorder="1" applyAlignment="1">
      <alignment horizontal="right"/>
    </xf>
    <xf numFmtId="3" fontId="91" fillId="34" borderId="26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 horizontal="right"/>
    </xf>
    <xf numFmtId="3" fontId="93" fillId="33" borderId="27" xfId="0" applyNumberFormat="1" applyFont="1" applyFill="1" applyBorder="1" applyAlignment="1">
      <alignment/>
    </xf>
    <xf numFmtId="0" fontId="92" fillId="33" borderId="19" xfId="0" applyFont="1" applyFill="1" applyBorder="1" applyAlignment="1">
      <alignment wrapText="1"/>
    </xf>
    <xf numFmtId="3" fontId="92" fillId="33" borderId="10" xfId="0" applyNumberFormat="1" applyFont="1" applyFill="1" applyBorder="1" applyAlignment="1">
      <alignment horizontal="right"/>
    </xf>
    <xf numFmtId="3" fontId="93" fillId="33" borderId="10" xfId="0" applyNumberFormat="1" applyFont="1" applyFill="1" applyBorder="1" applyAlignment="1">
      <alignment/>
    </xf>
    <xf numFmtId="3" fontId="93" fillId="33" borderId="10" xfId="0" applyNumberFormat="1" applyFont="1" applyFill="1" applyBorder="1" applyAlignment="1">
      <alignment horizontal="right"/>
    </xf>
    <xf numFmtId="0" fontId="92" fillId="33" borderId="20" xfId="0" applyFont="1" applyFill="1" applyBorder="1" applyAlignment="1">
      <alignment wrapText="1"/>
    </xf>
    <xf numFmtId="3" fontId="92" fillId="33" borderId="13" xfId="0" applyNumberFormat="1" applyFont="1" applyFill="1" applyBorder="1" applyAlignment="1">
      <alignment horizontal="right"/>
    </xf>
    <xf numFmtId="3" fontId="93" fillId="33" borderId="13" xfId="0" applyNumberFormat="1" applyFont="1" applyFill="1" applyBorder="1" applyAlignment="1">
      <alignment horizontal="right"/>
    </xf>
    <xf numFmtId="14" fontId="82" fillId="0" borderId="0" xfId="0" applyNumberFormat="1" applyFont="1" applyAlignment="1">
      <alignment/>
    </xf>
    <xf numFmtId="1" fontId="92" fillId="33" borderId="0" xfId="0" applyNumberFormat="1" applyFont="1" applyFill="1" applyBorder="1" applyAlignment="1">
      <alignment horizontal="right"/>
    </xf>
    <xf numFmtId="1" fontId="93" fillId="33" borderId="0" xfId="0" applyNumberFormat="1" applyFont="1" applyFill="1" applyBorder="1" applyAlignment="1">
      <alignment horizontal="right"/>
    </xf>
    <xf numFmtId="0" fontId="9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1" fillId="34" borderId="28" xfId="0" applyFont="1" applyFill="1" applyBorder="1" applyAlignment="1">
      <alignment wrapText="1"/>
    </xf>
    <xf numFmtId="3" fontId="91" fillId="34" borderId="29" xfId="0" applyNumberFormat="1" applyFont="1" applyFill="1" applyBorder="1" applyAlignment="1">
      <alignment horizontal="right"/>
    </xf>
    <xf numFmtId="0" fontId="92" fillId="33" borderId="18" xfId="0" applyFont="1" applyFill="1" applyBorder="1" applyAlignment="1">
      <alignment wrapText="1"/>
    </xf>
    <xf numFmtId="3" fontId="92" fillId="33" borderId="30" xfId="0" applyNumberFormat="1" applyFont="1" applyFill="1" applyBorder="1" applyAlignment="1">
      <alignment horizontal="right"/>
    </xf>
    <xf numFmtId="3" fontId="93" fillId="33" borderId="30" xfId="0" applyNumberFormat="1" applyFont="1" applyFill="1" applyBorder="1" applyAlignment="1">
      <alignment/>
    </xf>
    <xf numFmtId="3" fontId="93" fillId="33" borderId="30" xfId="0" applyNumberFormat="1" applyFont="1" applyFill="1" applyBorder="1" applyAlignment="1">
      <alignment horizontal="right"/>
    </xf>
    <xf numFmtId="0" fontId="92" fillId="33" borderId="0" xfId="0" applyFont="1" applyFill="1" applyBorder="1" applyAlignment="1">
      <alignment horizontal="center" wrapText="1"/>
    </xf>
    <xf numFmtId="0" fontId="95" fillId="0" borderId="0" xfId="0" applyFont="1" applyBorder="1" applyAlignment="1">
      <alignment/>
    </xf>
    <xf numFmtId="0" fontId="96" fillId="0" borderId="0" xfId="0" applyFont="1" applyAlignment="1">
      <alignment/>
    </xf>
    <xf numFmtId="0" fontId="79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5" fillId="0" borderId="0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8" fillId="0" borderId="0" xfId="0" applyFont="1" applyAlignment="1">
      <alignment horizontal="left"/>
    </xf>
    <xf numFmtId="0" fontId="0" fillId="0" borderId="0" xfId="0" applyAlignment="1">
      <alignment horizontal="left"/>
    </xf>
    <xf numFmtId="0" fontId="98" fillId="0" borderId="0" xfId="0" applyFont="1" applyAlignment="1">
      <alignment horizontal="center"/>
    </xf>
    <xf numFmtId="0" fontId="9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1" fillId="34" borderId="25" xfId="0" applyNumberFormat="1" applyFont="1" applyFill="1" applyBorder="1" applyAlignment="1">
      <alignment horizontal="right"/>
    </xf>
    <xf numFmtId="1" fontId="91" fillId="34" borderId="26" xfId="0" applyNumberFormat="1" applyFont="1" applyFill="1" applyBorder="1" applyAlignment="1">
      <alignment horizontal="right"/>
    </xf>
    <xf numFmtId="3" fontId="93" fillId="33" borderId="12" xfId="0" applyNumberFormat="1" applyFont="1" applyFill="1" applyBorder="1" applyAlignment="1">
      <alignment horizontal="right"/>
    </xf>
    <xf numFmtId="3" fontId="93" fillId="33" borderId="31" xfId="0" applyNumberFormat="1" applyFont="1" applyFill="1" applyBorder="1" applyAlignment="1">
      <alignment horizontal="right"/>
    </xf>
    <xf numFmtId="0" fontId="91" fillId="35" borderId="20" xfId="0" applyFont="1" applyFill="1" applyBorder="1" applyAlignment="1">
      <alignment horizontal="right" wrapText="1"/>
    </xf>
    <xf numFmtId="3" fontId="92" fillId="35" borderId="13" xfId="0" applyNumberFormat="1" applyFont="1" applyFill="1" applyBorder="1" applyAlignment="1">
      <alignment horizontal="right"/>
    </xf>
    <xf numFmtId="14" fontId="89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4" fillId="0" borderId="32" xfId="0" applyFont="1" applyBorder="1" applyAlignment="1">
      <alignment wrapText="1"/>
    </xf>
    <xf numFmtId="0" fontId="99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9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9" fillId="0" borderId="3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4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5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6" xfId="0" applyFont="1" applyFill="1" applyBorder="1" applyAlignment="1">
      <alignment horizontal="center" vertical="center" wrapText="1"/>
    </xf>
    <xf numFmtId="0" fontId="76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6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6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1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9" fillId="36" borderId="22" xfId="0" applyFont="1" applyFill="1" applyBorder="1" applyAlignment="1">
      <alignment/>
    </xf>
    <xf numFmtId="49" fontId="99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2" fillId="0" borderId="0" xfId="0" applyFont="1" applyAlignment="1">
      <alignment horizontal="left"/>
    </xf>
    <xf numFmtId="3" fontId="84" fillId="34" borderId="30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3" fontId="86" fillId="33" borderId="0" xfId="0" applyNumberFormat="1" applyFont="1" applyFill="1" applyBorder="1" applyAlignment="1">
      <alignment/>
    </xf>
    <xf numFmtId="3" fontId="86" fillId="35" borderId="37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3" fontId="93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9" fillId="35" borderId="38" xfId="0" applyNumberFormat="1" applyFont="1" applyFill="1" applyBorder="1" applyAlignment="1">
      <alignment horizontal="right"/>
    </xf>
    <xf numFmtId="3" fontId="0" fillId="0" borderId="38" xfId="0" applyNumberFormat="1" applyBorder="1" applyAlignment="1">
      <alignment horizontal="right"/>
    </xf>
    <xf numFmtId="0" fontId="79" fillId="35" borderId="38" xfId="0" applyFont="1" applyFill="1" applyBorder="1" applyAlignment="1">
      <alignment horizontal="center"/>
    </xf>
    <xf numFmtId="3" fontId="0" fillId="33" borderId="38" xfId="0" applyNumberFormat="1" applyFont="1" applyFill="1" applyBorder="1" applyAlignment="1">
      <alignment horizontal="right"/>
    </xf>
    <xf numFmtId="3" fontId="79" fillId="35" borderId="38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7" fillId="0" borderId="0" xfId="0" applyFont="1" applyBorder="1" applyAlignment="1">
      <alignment horizontal="center"/>
    </xf>
    <xf numFmtId="3" fontId="93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1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9" xfId="0" applyBorder="1" applyAlignment="1">
      <alignment/>
    </xf>
    <xf numFmtId="3" fontId="0" fillId="0" borderId="39" xfId="0" applyNumberFormat="1" applyBorder="1" applyAlignment="1">
      <alignment/>
    </xf>
    <xf numFmtId="3" fontId="81" fillId="33" borderId="13" xfId="0" applyNumberFormat="1" applyFont="1" applyFill="1" applyBorder="1" applyAlignment="1">
      <alignment horizontal="right"/>
    </xf>
    <xf numFmtId="0" fontId="102" fillId="37" borderId="37" xfId="0" applyFont="1" applyFill="1" applyBorder="1" applyAlignment="1">
      <alignment wrapText="1"/>
    </xf>
    <xf numFmtId="3" fontId="81" fillId="33" borderId="40" xfId="0" applyNumberFormat="1" applyFont="1" applyFill="1" applyBorder="1" applyAlignment="1">
      <alignment/>
    </xf>
    <xf numFmtId="3" fontId="0" fillId="0" borderId="41" xfId="0" applyNumberFormat="1" applyBorder="1" applyAlignment="1">
      <alignment/>
    </xf>
    <xf numFmtId="3" fontId="81" fillId="33" borderId="42" xfId="0" applyNumberFormat="1" applyFont="1" applyFill="1" applyBorder="1" applyAlignment="1">
      <alignment/>
    </xf>
    <xf numFmtId="3" fontId="56" fillId="33" borderId="41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81" fillId="37" borderId="44" xfId="0" applyFont="1" applyFill="1" applyBorder="1" applyAlignment="1">
      <alignment horizontal="right"/>
    </xf>
    <xf numFmtId="0" fontId="81" fillId="37" borderId="45" xfId="0" applyFont="1" applyFill="1" applyBorder="1" applyAlignment="1">
      <alignment horizontal="right"/>
    </xf>
    <xf numFmtId="0" fontId="81" fillId="35" borderId="46" xfId="0" applyFont="1" applyFill="1" applyBorder="1" applyAlignment="1">
      <alignment horizontal="right" wrapText="1"/>
    </xf>
    <xf numFmtId="0" fontId="81" fillId="35" borderId="47" xfId="0" applyFont="1" applyFill="1" applyBorder="1" applyAlignment="1">
      <alignment horizontal="right" wrapText="1"/>
    </xf>
    <xf numFmtId="0" fontId="81" fillId="37" borderId="47" xfId="0" applyFont="1" applyFill="1" applyBorder="1" applyAlignment="1">
      <alignment horizontal="right"/>
    </xf>
    <xf numFmtId="0" fontId="81" fillId="35" borderId="46" xfId="0" applyFont="1" applyFill="1" applyBorder="1" applyAlignment="1">
      <alignment horizontal="right"/>
    </xf>
    <xf numFmtId="0" fontId="81" fillId="35" borderId="47" xfId="0" applyFont="1" applyFill="1" applyBorder="1" applyAlignment="1">
      <alignment horizontal="right"/>
    </xf>
    <xf numFmtId="0" fontId="81" fillId="35" borderId="45" xfId="0" applyFont="1" applyFill="1" applyBorder="1" applyAlignment="1">
      <alignment horizontal="right"/>
    </xf>
    <xf numFmtId="3" fontId="81" fillId="36" borderId="37" xfId="0" applyNumberFormat="1" applyFont="1" applyFill="1" applyBorder="1" applyAlignment="1">
      <alignment horizontal="right" vertical="top" wrapText="1"/>
    </xf>
    <xf numFmtId="3" fontId="81" fillId="36" borderId="36" xfId="0" applyNumberFormat="1" applyFont="1" applyFill="1" applyBorder="1" applyAlignment="1">
      <alignment vertical="top" wrapText="1"/>
    </xf>
    <xf numFmtId="3" fontId="81" fillId="33" borderId="31" xfId="0" applyNumberFormat="1" applyFont="1" applyFill="1" applyBorder="1" applyAlignment="1">
      <alignment/>
    </xf>
    <xf numFmtId="3" fontId="81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8" xfId="0" applyBorder="1" applyAlignment="1">
      <alignment/>
    </xf>
    <xf numFmtId="0" fontId="102" fillId="35" borderId="39" xfId="0" applyFont="1" applyFill="1" applyBorder="1" applyAlignment="1">
      <alignment horizontal="center"/>
    </xf>
    <xf numFmtId="0" fontId="102" fillId="35" borderId="48" xfId="0" applyFont="1" applyFill="1" applyBorder="1" applyAlignment="1">
      <alignment horizontal="center"/>
    </xf>
    <xf numFmtId="0" fontId="102" fillId="35" borderId="43" xfId="0" applyFont="1" applyFill="1" applyBorder="1" applyAlignment="1">
      <alignment horizontal="center"/>
    </xf>
    <xf numFmtId="3" fontId="87" fillId="34" borderId="44" xfId="0" applyNumberFormat="1" applyFont="1" applyFill="1" applyBorder="1" applyAlignment="1">
      <alignment horizontal="right"/>
    </xf>
    <xf numFmtId="3" fontId="87" fillId="34" borderId="46" xfId="0" applyNumberFormat="1" applyFont="1" applyFill="1" applyBorder="1" applyAlignment="1">
      <alignment horizontal="right"/>
    </xf>
    <xf numFmtId="3" fontId="87" fillId="34" borderId="37" xfId="0" applyNumberFormat="1" applyFont="1" applyFill="1" applyBorder="1" applyAlignment="1">
      <alignment horizontal="right"/>
    </xf>
    <xf numFmtId="3" fontId="87" fillId="33" borderId="44" xfId="0" applyNumberFormat="1" applyFont="1" applyFill="1" applyBorder="1" applyAlignment="1">
      <alignment horizontal="right"/>
    </xf>
    <xf numFmtId="3" fontId="93" fillId="33" borderId="49" xfId="0" applyNumberFormat="1" applyFont="1" applyFill="1" applyBorder="1" applyAlignment="1">
      <alignment horizontal="right"/>
    </xf>
    <xf numFmtId="3" fontId="93" fillId="33" borderId="14" xfId="0" applyNumberFormat="1" applyFont="1" applyFill="1" applyBorder="1" applyAlignment="1">
      <alignment/>
    </xf>
    <xf numFmtId="3" fontId="93" fillId="33" borderId="11" xfId="0" applyNumberFormat="1" applyFont="1" applyFill="1" applyBorder="1" applyAlignment="1">
      <alignment/>
    </xf>
    <xf numFmtId="3" fontId="93" fillId="33" borderId="50" xfId="0" applyNumberFormat="1" applyFont="1" applyFill="1" applyBorder="1" applyAlignment="1">
      <alignment/>
    </xf>
    <xf numFmtId="0" fontId="0" fillId="35" borderId="38" xfId="0" applyFont="1" applyFill="1" applyBorder="1" applyAlignment="1">
      <alignment horizontal="center" vertical="center"/>
    </xf>
    <xf numFmtId="3" fontId="81" fillId="36" borderId="45" xfId="0" applyNumberFormat="1" applyFont="1" applyFill="1" applyBorder="1" applyAlignment="1">
      <alignment vertical="top" wrapText="1"/>
    </xf>
    <xf numFmtId="0" fontId="97" fillId="0" borderId="0" xfId="0" applyFont="1" applyBorder="1" applyAlignment="1">
      <alignment horizontal="center" wrapText="1"/>
    </xf>
    <xf numFmtId="49" fontId="81" fillId="33" borderId="14" xfId="0" applyNumberFormat="1" applyFont="1" applyFill="1" applyBorder="1" applyAlignment="1">
      <alignment horizontal="right"/>
    </xf>
    <xf numFmtId="3" fontId="93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1" fillId="36" borderId="37" xfId="0" applyNumberFormat="1" applyFont="1" applyFill="1" applyBorder="1" applyAlignment="1">
      <alignment vertical="top" wrapText="1"/>
    </xf>
    <xf numFmtId="0" fontId="81" fillId="37" borderId="46" xfId="0" applyFont="1" applyFill="1" applyBorder="1" applyAlignment="1">
      <alignment horizontal="right"/>
    </xf>
    <xf numFmtId="0" fontId="81" fillId="35" borderId="45" xfId="0" applyFont="1" applyFill="1" applyBorder="1" applyAlignment="1">
      <alignment horizontal="right" wrapText="1"/>
    </xf>
    <xf numFmtId="3" fontId="81" fillId="33" borderId="20" xfId="0" applyNumberFormat="1" applyFont="1" applyFill="1" applyBorder="1" applyAlignment="1">
      <alignment/>
    </xf>
    <xf numFmtId="3" fontId="81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9" fillId="36" borderId="19" xfId="0" applyFont="1" applyFill="1" applyBorder="1" applyAlignment="1">
      <alignment vertical="center"/>
    </xf>
    <xf numFmtId="0" fontId="79" fillId="35" borderId="19" xfId="0" applyFont="1" applyFill="1" applyBorder="1" applyAlignment="1">
      <alignment vertical="center"/>
    </xf>
    <xf numFmtId="0" fontId="79" fillId="36" borderId="51" xfId="0" applyFont="1" applyFill="1" applyBorder="1" applyAlignment="1">
      <alignment vertical="center"/>
    </xf>
    <xf numFmtId="0" fontId="79" fillId="35" borderId="51" xfId="0" applyFont="1" applyFill="1" applyBorder="1" applyAlignment="1">
      <alignment vertical="center"/>
    </xf>
    <xf numFmtId="0" fontId="79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103" fillId="0" borderId="0" xfId="0" applyFont="1" applyBorder="1" applyAlignment="1">
      <alignment horizontal="center"/>
    </xf>
    <xf numFmtId="0" fontId="104" fillId="0" borderId="0" xfId="0" applyFont="1" applyBorder="1" applyAlignment="1">
      <alignment wrapText="1"/>
    </xf>
    <xf numFmtId="0" fontId="97" fillId="0" borderId="0" xfId="0" applyFont="1" applyBorder="1" applyAlignment="1">
      <alignment wrapText="1"/>
    </xf>
    <xf numFmtId="0" fontId="105" fillId="0" borderId="11" xfId="0" applyFont="1" applyBorder="1" applyAlignment="1">
      <alignment horizontal="right" wrapText="1"/>
    </xf>
    <xf numFmtId="0" fontId="105" fillId="0" borderId="12" xfId="0" applyFont="1" applyBorder="1" applyAlignment="1">
      <alignment horizontal="right" wrapText="1"/>
    </xf>
    <xf numFmtId="0" fontId="105" fillId="0" borderId="14" xfId="0" applyFont="1" applyBorder="1" applyAlignment="1">
      <alignment horizontal="right" wrapText="1"/>
    </xf>
    <xf numFmtId="0" fontId="97" fillId="0" borderId="15" xfId="0" applyFont="1" applyBorder="1" applyAlignment="1">
      <alignment horizontal="center" wrapText="1"/>
    </xf>
    <xf numFmtId="0" fontId="103" fillId="0" borderId="0" xfId="0" applyFont="1" applyBorder="1" applyAlignment="1">
      <alignment vertical="top"/>
    </xf>
    <xf numFmtId="0" fontId="105" fillId="0" borderId="52" xfId="0" applyFont="1" applyBorder="1" applyAlignment="1">
      <alignment horizontal="left" vertical="center" wrapText="1"/>
    </xf>
    <xf numFmtId="0" fontId="105" fillId="0" borderId="53" xfId="0" applyFont="1" applyBorder="1" applyAlignment="1">
      <alignment horizontal="left" vertical="center" wrapText="1"/>
    </xf>
    <xf numFmtId="0" fontId="105" fillId="0" borderId="18" xfId="0" applyFont="1" applyBorder="1" applyAlignment="1">
      <alignment horizontal="left" vertical="center" wrapText="1"/>
    </xf>
    <xf numFmtId="0" fontId="105" fillId="0" borderId="19" xfId="0" applyFont="1" applyBorder="1" applyAlignment="1">
      <alignment horizontal="left" vertical="center" wrapText="1"/>
    </xf>
    <xf numFmtId="0" fontId="105" fillId="0" borderId="54" xfId="0" applyFont="1" applyBorder="1" applyAlignment="1">
      <alignment horizontal="left" vertical="center" wrapText="1"/>
    </xf>
    <xf numFmtId="0" fontId="94" fillId="38" borderId="24" xfId="0" applyFont="1" applyFill="1" applyBorder="1" applyAlignment="1">
      <alignment horizontal="left" vertical="center" wrapText="1"/>
    </xf>
    <xf numFmtId="0" fontId="94" fillId="38" borderId="25" xfId="0" applyFont="1" applyFill="1" applyBorder="1" applyAlignment="1">
      <alignment horizontal="right" wrapText="1"/>
    </xf>
    <xf numFmtId="0" fontId="94" fillId="38" borderId="17" xfId="0" applyFont="1" applyFill="1" applyBorder="1" applyAlignment="1">
      <alignment horizontal="left" vertical="center" wrapText="1"/>
    </xf>
    <xf numFmtId="0" fontId="96" fillId="38" borderId="24" xfId="0" applyFont="1" applyFill="1" applyBorder="1" applyAlignment="1">
      <alignment horizontal="left" wrapText="1"/>
    </xf>
    <xf numFmtId="0" fontId="96" fillId="38" borderId="24" xfId="0" applyFont="1" applyFill="1" applyBorder="1" applyAlignment="1">
      <alignment horizontal="center" wrapText="1"/>
    </xf>
    <xf numFmtId="0" fontId="96" fillId="38" borderId="25" xfId="0" applyFont="1" applyFill="1" applyBorder="1" applyAlignment="1">
      <alignment horizontal="left" wrapText="1"/>
    </xf>
    <xf numFmtId="0" fontId="99" fillId="0" borderId="0" xfId="0" applyFont="1" applyBorder="1" applyAlignment="1">
      <alignment horizontal="center"/>
    </xf>
    <xf numFmtId="0" fontId="98" fillId="0" borderId="0" xfId="0" applyFont="1" applyAlignment="1">
      <alignment horizontal="left"/>
    </xf>
    <xf numFmtId="0" fontId="106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2" fontId="79" fillId="42" borderId="10" xfId="0" applyNumberFormat="1" applyFont="1" applyFill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3" fontId="81" fillId="33" borderId="18" xfId="0" applyNumberFormat="1" applyFont="1" applyFill="1" applyBorder="1" applyAlignment="1">
      <alignment/>
    </xf>
    <xf numFmtId="3" fontId="81" fillId="33" borderId="30" xfId="0" applyNumberFormat="1" applyFont="1" applyFill="1" applyBorder="1" applyAlignment="1">
      <alignment/>
    </xf>
    <xf numFmtId="3" fontId="81" fillId="33" borderId="11" xfId="0" applyNumberFormat="1" applyFont="1" applyFill="1" applyBorder="1" applyAlignment="1">
      <alignment/>
    </xf>
    <xf numFmtId="3" fontId="81" fillId="36" borderId="44" xfId="0" applyNumberFormat="1" applyFont="1" applyFill="1" applyBorder="1" applyAlignment="1">
      <alignment vertical="top" wrapText="1"/>
    </xf>
    <xf numFmtId="0" fontId="107" fillId="0" borderId="0" xfId="0" applyFont="1" applyAlignment="1">
      <alignment horizontal="center" vertical="center" wrapText="1"/>
    </xf>
    <xf numFmtId="0" fontId="79" fillId="35" borderId="38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105" fillId="0" borderId="55" xfId="0" applyFont="1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9" fillId="35" borderId="10" xfId="0" applyNumberFormat="1" applyFont="1" applyFill="1" applyBorder="1" applyAlignment="1">
      <alignment/>
    </xf>
    <xf numFmtId="3" fontId="81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79" fillId="35" borderId="27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/>
    </xf>
    <xf numFmtId="0" fontId="97" fillId="0" borderId="0" xfId="0" applyFont="1" applyBorder="1" applyAlignment="1">
      <alignment horizontal="center" wrapText="1"/>
    </xf>
    <xf numFmtId="0" fontId="103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7" fillId="35" borderId="56" xfId="0" applyFont="1" applyFill="1" applyBorder="1" applyAlignment="1">
      <alignment vertical="center"/>
    </xf>
    <xf numFmtId="0" fontId="47" fillId="35" borderId="57" xfId="0" applyFont="1" applyFill="1" applyBorder="1" applyAlignment="1">
      <alignment horizontal="center" vertical="center"/>
    </xf>
    <xf numFmtId="0" fontId="47" fillId="35" borderId="58" xfId="0" applyFont="1" applyFill="1" applyBorder="1" applyAlignment="1">
      <alignment horizontal="center" vertical="center"/>
    </xf>
    <xf numFmtId="0" fontId="61" fillId="36" borderId="59" xfId="0" applyFont="1" applyFill="1" applyBorder="1" applyAlignment="1">
      <alignment horizontal="left" vertical="center"/>
    </xf>
    <xf numFmtId="0" fontId="61" fillId="36" borderId="60" xfId="0" applyFont="1" applyFill="1" applyBorder="1" applyAlignment="1">
      <alignment horizontal="left" vertical="center"/>
    </xf>
    <xf numFmtId="1" fontId="61" fillId="33" borderId="61" xfId="0" applyNumberFormat="1" applyFont="1" applyFill="1" applyBorder="1" applyAlignment="1">
      <alignment vertical="top"/>
    </xf>
    <xf numFmtId="1" fontId="61" fillId="33" borderId="62" xfId="0" applyNumberFormat="1" applyFont="1" applyFill="1" applyBorder="1" applyAlignment="1">
      <alignment vertical="top"/>
    </xf>
    <xf numFmtId="1" fontId="61" fillId="33" borderId="63" xfId="0" applyNumberFormat="1" applyFont="1" applyFill="1" applyBorder="1" applyAlignment="1">
      <alignment vertical="top"/>
    </xf>
    <xf numFmtId="0" fontId="61" fillId="35" borderId="59" xfId="0" applyFont="1" applyFill="1" applyBorder="1" applyAlignment="1">
      <alignment horizontal="left" vertical="center"/>
    </xf>
    <xf numFmtId="1" fontId="61" fillId="33" borderId="64" xfId="0" applyNumberFormat="1" applyFont="1" applyFill="1" applyBorder="1" applyAlignment="1">
      <alignment vertical="top"/>
    </xf>
    <xf numFmtId="1" fontId="61" fillId="33" borderId="10" xfId="0" applyNumberFormat="1" applyFont="1" applyFill="1" applyBorder="1" applyAlignment="1">
      <alignment vertical="top"/>
    </xf>
    <xf numFmtId="1" fontId="61" fillId="33" borderId="65" xfId="0" applyNumberFormat="1" applyFont="1" applyFill="1" applyBorder="1" applyAlignment="1">
      <alignment vertical="top"/>
    </xf>
    <xf numFmtId="0" fontId="61" fillId="36" borderId="66" xfId="0" applyFont="1" applyFill="1" applyBorder="1" applyAlignment="1">
      <alignment horizontal="left" vertical="center"/>
    </xf>
    <xf numFmtId="0" fontId="61" fillId="36" borderId="67" xfId="0" applyFont="1" applyFill="1" applyBorder="1" applyAlignment="1">
      <alignment horizontal="left" vertical="center"/>
    </xf>
    <xf numFmtId="3" fontId="7" fillId="35" borderId="68" xfId="0" applyNumberFormat="1" applyFont="1" applyFill="1" applyBorder="1" applyAlignment="1">
      <alignment vertical="top"/>
    </xf>
    <xf numFmtId="3" fontId="47" fillId="35" borderId="69" xfId="0" applyNumberFormat="1" applyFont="1" applyFill="1" applyBorder="1" applyAlignment="1">
      <alignment horizontal="left" vertical="center"/>
    </xf>
    <xf numFmtId="3" fontId="47" fillId="35" borderId="70" xfId="0" applyNumberFormat="1" applyFont="1" applyFill="1" applyBorder="1" applyAlignment="1">
      <alignment vertical="top"/>
    </xf>
    <xf numFmtId="3" fontId="47" fillId="35" borderId="71" xfId="0" applyNumberFormat="1" applyFont="1" applyFill="1" applyBorder="1" applyAlignment="1">
      <alignment vertical="top"/>
    </xf>
    <xf numFmtId="3" fontId="47" fillId="35" borderId="72" xfId="0" applyNumberFormat="1" applyFont="1" applyFill="1" applyBorder="1" applyAlignment="1">
      <alignment vertical="top"/>
    </xf>
    <xf numFmtId="3" fontId="47" fillId="35" borderId="73" xfId="0" applyNumberFormat="1" applyFont="1" applyFill="1" applyBorder="1" applyAlignment="1">
      <alignment vertical="top"/>
    </xf>
    <xf numFmtId="0" fontId="48" fillId="35" borderId="56" xfId="0" applyFont="1" applyFill="1" applyBorder="1" applyAlignment="1">
      <alignment vertical="center"/>
    </xf>
    <xf numFmtId="0" fontId="48" fillId="35" borderId="57" xfId="0" applyFont="1" applyFill="1" applyBorder="1" applyAlignment="1">
      <alignment horizontal="center" vertical="center"/>
    </xf>
    <xf numFmtId="0" fontId="48" fillId="35" borderId="58" xfId="0" applyFont="1" applyFill="1" applyBorder="1" applyAlignment="1">
      <alignment horizontal="center" vertical="center"/>
    </xf>
    <xf numFmtId="0" fontId="22" fillId="36" borderId="59" xfId="0" applyFont="1" applyFill="1" applyBorder="1" applyAlignment="1">
      <alignment horizontal="left" vertical="center"/>
    </xf>
    <xf numFmtId="0" fontId="22" fillId="36" borderId="60" xfId="0" applyFont="1" applyFill="1" applyBorder="1" applyAlignment="1">
      <alignment horizontal="left" vertical="center"/>
    </xf>
    <xf numFmtId="0" fontId="22" fillId="35" borderId="59" xfId="0" applyFont="1" applyFill="1" applyBorder="1" applyAlignment="1">
      <alignment horizontal="left" vertical="center"/>
    </xf>
    <xf numFmtId="0" fontId="22" fillId="36" borderId="66" xfId="0" applyFont="1" applyFill="1" applyBorder="1" applyAlignment="1">
      <alignment horizontal="left" vertical="center"/>
    </xf>
    <xf numFmtId="3" fontId="48" fillId="35" borderId="69" xfId="0" applyNumberFormat="1" applyFont="1" applyFill="1" applyBorder="1" applyAlignment="1">
      <alignment horizontal="left" vertical="center"/>
    </xf>
    <xf numFmtId="3" fontId="48" fillId="35" borderId="70" xfId="0" applyNumberFormat="1" applyFont="1" applyFill="1" applyBorder="1" applyAlignment="1">
      <alignment vertical="top"/>
    </xf>
    <xf numFmtId="3" fontId="48" fillId="35" borderId="71" xfId="0" applyNumberFormat="1" applyFont="1" applyFill="1" applyBorder="1" applyAlignment="1">
      <alignment vertical="top"/>
    </xf>
    <xf numFmtId="3" fontId="48" fillId="35" borderId="72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3" fontId="22" fillId="33" borderId="63" xfId="0" applyNumberFormat="1" applyFont="1" applyFill="1" applyBorder="1" applyAlignment="1">
      <alignment vertical="top"/>
    </xf>
    <xf numFmtId="3" fontId="22" fillId="33" borderId="64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5" xfId="0" applyNumberFormat="1" applyFont="1" applyFill="1" applyBorder="1" applyAlignment="1">
      <alignment vertical="top"/>
    </xf>
    <xf numFmtId="0" fontId="22" fillId="36" borderId="74" xfId="0" applyFont="1" applyFill="1" applyBorder="1" applyAlignment="1">
      <alignment horizontal="left" vertical="center"/>
    </xf>
    <xf numFmtId="3" fontId="48" fillId="35" borderId="75" xfId="0" applyNumberFormat="1" applyFont="1" applyFill="1" applyBorder="1" applyAlignment="1">
      <alignment vertical="top"/>
    </xf>
    <xf numFmtId="0" fontId="79" fillId="33" borderId="0" xfId="0" applyFont="1" applyFill="1" applyBorder="1" applyAlignment="1">
      <alignment horizontal="right" wrapText="1"/>
    </xf>
    <xf numFmtId="3" fontId="79" fillId="33" borderId="0" xfId="0" applyNumberFormat="1" applyFont="1" applyFill="1" applyBorder="1" applyAlignment="1">
      <alignment horizontal="right" wrapText="1"/>
    </xf>
    <xf numFmtId="0" fontId="108" fillId="0" borderId="0" xfId="0" applyFont="1" applyBorder="1" applyAlignment="1">
      <alignment/>
    </xf>
    <xf numFmtId="0" fontId="79" fillId="35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7" fillId="0" borderId="0" xfId="0" applyFont="1" applyAlignment="1">
      <alignment horizontal="center" vertical="center" wrapText="1"/>
    </xf>
    <xf numFmtId="0" fontId="95" fillId="0" borderId="22" xfId="0" applyFont="1" applyBorder="1" applyAlignment="1">
      <alignment horizontal="center"/>
    </xf>
    <xf numFmtId="0" fontId="102" fillId="35" borderId="76" xfId="0" applyFont="1" applyFill="1" applyBorder="1" applyAlignment="1">
      <alignment horizontal="center" wrapText="1"/>
    </xf>
    <xf numFmtId="0" fontId="102" fillId="35" borderId="77" xfId="0" applyFont="1" applyFill="1" applyBorder="1" applyAlignment="1">
      <alignment horizontal="center" wrapText="1"/>
    </xf>
    <xf numFmtId="0" fontId="102" fillId="37" borderId="44" xfId="0" applyFont="1" applyFill="1" applyBorder="1" applyAlignment="1">
      <alignment horizontal="left" vertical="center" wrapText="1"/>
    </xf>
    <xf numFmtId="0" fontId="102" fillId="37" borderId="45" xfId="0" applyFont="1" applyFill="1" applyBorder="1" applyAlignment="1">
      <alignment horizontal="left" vertical="center" wrapText="1"/>
    </xf>
    <xf numFmtId="0" fontId="108" fillId="0" borderId="22" xfId="0" applyFont="1" applyBorder="1" applyAlignment="1">
      <alignment horizontal="center"/>
    </xf>
    <xf numFmtId="0" fontId="102" fillId="37" borderId="46" xfId="0" applyFont="1" applyFill="1" applyBorder="1" applyAlignment="1">
      <alignment horizontal="left" vertical="center" wrapText="1"/>
    </xf>
    <xf numFmtId="0" fontId="102" fillId="37" borderId="47" xfId="0" applyFont="1" applyFill="1" applyBorder="1" applyAlignment="1">
      <alignment horizontal="left" vertical="center" wrapText="1"/>
    </xf>
    <xf numFmtId="0" fontId="102" fillId="35" borderId="44" xfId="0" applyFont="1" applyFill="1" applyBorder="1" applyAlignment="1">
      <alignment horizontal="left" vertical="center" wrapText="1"/>
    </xf>
    <xf numFmtId="0" fontId="102" fillId="35" borderId="47" xfId="0" applyFont="1" applyFill="1" applyBorder="1" applyAlignment="1">
      <alignment horizontal="left" vertical="center" wrapText="1"/>
    </xf>
    <xf numFmtId="0" fontId="102" fillId="35" borderId="45" xfId="0" applyFont="1" applyFill="1" applyBorder="1" applyAlignment="1">
      <alignment horizontal="left" vertical="center" wrapText="1"/>
    </xf>
    <xf numFmtId="0" fontId="95" fillId="0" borderId="0" xfId="0" applyFont="1" applyAlignment="1">
      <alignment horizontal="center"/>
    </xf>
    <xf numFmtId="0" fontId="110" fillId="35" borderId="18" xfId="0" applyFont="1" applyFill="1" applyBorder="1" applyAlignment="1">
      <alignment/>
    </xf>
    <xf numFmtId="0" fontId="110" fillId="35" borderId="11" xfId="0" applyFont="1" applyFill="1" applyBorder="1" applyAlignment="1">
      <alignment/>
    </xf>
    <xf numFmtId="0" fontId="110" fillId="35" borderId="20" xfId="0" applyFont="1" applyFill="1" applyBorder="1" applyAlignment="1">
      <alignment/>
    </xf>
    <xf numFmtId="0" fontId="110" fillId="35" borderId="14" xfId="0" applyFont="1" applyFill="1" applyBorder="1" applyAlignment="1">
      <alignment/>
    </xf>
    <xf numFmtId="0" fontId="102" fillId="35" borderId="78" xfId="0" applyFont="1" applyFill="1" applyBorder="1" applyAlignment="1">
      <alignment horizontal="center"/>
    </xf>
    <xf numFmtId="0" fontId="102" fillId="35" borderId="79" xfId="0" applyFont="1" applyFill="1" applyBorder="1" applyAlignment="1">
      <alignment horizontal="center"/>
    </xf>
    <xf numFmtId="0" fontId="102" fillId="35" borderId="80" xfId="0" applyFont="1" applyFill="1" applyBorder="1" applyAlignment="1">
      <alignment horizontal="center"/>
    </xf>
    <xf numFmtId="3" fontId="86" fillId="37" borderId="24" xfId="0" applyNumberFormat="1" applyFont="1" applyFill="1" applyBorder="1" applyAlignment="1">
      <alignment wrapText="1"/>
    </xf>
    <xf numFmtId="3" fontId="86" fillId="37" borderId="81" xfId="0" applyNumberFormat="1" applyFont="1" applyFill="1" applyBorder="1" applyAlignment="1">
      <alignment wrapText="1"/>
    </xf>
    <xf numFmtId="3" fontId="86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3" fontId="86" fillId="34" borderId="34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4" fillId="34" borderId="30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3" fontId="86" fillId="37" borderId="17" xfId="0" applyNumberFormat="1" applyFont="1" applyFill="1" applyBorder="1" applyAlignment="1">
      <alignment wrapText="1"/>
    </xf>
    <xf numFmtId="3" fontId="86" fillId="37" borderId="0" xfId="0" applyNumberFormat="1" applyFont="1" applyFill="1" applyBorder="1" applyAlignment="1">
      <alignment wrapText="1"/>
    </xf>
    <xf numFmtId="3" fontId="86" fillId="37" borderId="29" xfId="0" applyNumberFormat="1" applyFont="1" applyFill="1" applyBorder="1" applyAlignment="1">
      <alignment wrapText="1"/>
    </xf>
    <xf numFmtId="3" fontId="86" fillId="37" borderId="82" xfId="0" applyNumberFormat="1" applyFont="1" applyFill="1" applyBorder="1" applyAlignment="1">
      <alignment wrapText="1"/>
    </xf>
    <xf numFmtId="3" fontId="86" fillId="37" borderId="24" xfId="0" applyNumberFormat="1" applyFont="1" applyFill="1" applyBorder="1" applyAlignment="1">
      <alignment/>
    </xf>
    <xf numFmtId="3" fontId="93" fillId="0" borderId="0" xfId="0" applyNumberFormat="1" applyFont="1" applyBorder="1" applyAlignment="1">
      <alignment/>
    </xf>
    <xf numFmtId="3" fontId="93" fillId="0" borderId="82" xfId="0" applyNumberFormat="1" applyFont="1" applyBorder="1" applyAlignment="1">
      <alignment/>
    </xf>
    <xf numFmtId="3" fontId="86" fillId="37" borderId="83" xfId="0" applyNumberFormat="1" applyFont="1" applyFill="1" applyBorder="1" applyAlignment="1">
      <alignment wrapText="1"/>
    </xf>
    <xf numFmtId="0" fontId="97" fillId="0" borderId="22" xfId="0" applyFont="1" applyBorder="1" applyAlignment="1">
      <alignment horizontal="center"/>
    </xf>
    <xf numFmtId="0" fontId="91" fillId="34" borderId="84" xfId="0" applyFont="1" applyFill="1" applyBorder="1" applyAlignment="1">
      <alignment horizontal="center" wrapText="1"/>
    </xf>
    <xf numFmtId="0" fontId="91" fillId="34" borderId="37" xfId="0" applyFont="1" applyFill="1" applyBorder="1" applyAlignment="1">
      <alignment horizontal="center" wrapText="1"/>
    </xf>
    <xf numFmtId="0" fontId="91" fillId="34" borderId="24" xfId="0" applyFont="1" applyFill="1" applyBorder="1" applyAlignment="1">
      <alignment horizontal="center"/>
    </xf>
    <xf numFmtId="0" fontId="91" fillId="34" borderId="83" xfId="0" applyFont="1" applyFill="1" applyBorder="1" applyAlignment="1">
      <alignment horizontal="center"/>
    </xf>
    <xf numFmtId="0" fontId="91" fillId="34" borderId="85" xfId="0" applyFont="1" applyFill="1" applyBorder="1" applyAlignment="1">
      <alignment horizontal="center"/>
    </xf>
    <xf numFmtId="0" fontId="111" fillId="33" borderId="21" xfId="0" applyFont="1" applyFill="1" applyBorder="1" applyAlignment="1">
      <alignment horizontal="left" wrapText="1"/>
    </xf>
    <xf numFmtId="0" fontId="91" fillId="34" borderId="26" xfId="0" applyFont="1" applyFill="1" applyBorder="1" applyAlignment="1">
      <alignment horizontal="center"/>
    </xf>
    <xf numFmtId="0" fontId="97" fillId="0" borderId="22" xfId="0" applyFont="1" applyBorder="1" applyAlignment="1">
      <alignment horizontal="left"/>
    </xf>
    <xf numFmtId="0" fontId="97" fillId="0" borderId="0" xfId="0" applyFont="1" applyBorder="1" applyAlignment="1">
      <alignment horizontal="left"/>
    </xf>
    <xf numFmtId="49" fontId="91" fillId="34" borderId="24" xfId="0" applyNumberFormat="1" applyFont="1" applyFill="1" applyBorder="1" applyAlignment="1">
      <alignment horizontal="center"/>
    </xf>
    <xf numFmtId="49" fontId="91" fillId="34" borderId="81" xfId="0" applyNumberFormat="1" applyFont="1" applyFill="1" applyBorder="1" applyAlignment="1">
      <alignment horizontal="center"/>
    </xf>
    <xf numFmtId="49" fontId="91" fillId="34" borderId="83" xfId="0" applyNumberFormat="1" applyFont="1" applyFill="1" applyBorder="1" applyAlignment="1">
      <alignment horizontal="center"/>
    </xf>
    <xf numFmtId="0" fontId="91" fillId="34" borderId="81" xfId="0" applyFont="1" applyFill="1" applyBorder="1" applyAlignment="1">
      <alignment horizontal="center"/>
    </xf>
    <xf numFmtId="0" fontId="91" fillId="34" borderId="24" xfId="0" applyFont="1" applyFill="1" applyBorder="1" applyAlignment="1">
      <alignment horizontal="center" vertical="center" wrapText="1"/>
    </xf>
    <xf numFmtId="0" fontId="91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9" fillId="0" borderId="0" xfId="0" applyFont="1" applyAlignment="1">
      <alignment horizontal="center"/>
    </xf>
    <xf numFmtId="0" fontId="79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9" fillId="35" borderId="38" xfId="0" applyFont="1" applyFill="1" applyBorder="1" applyAlignment="1">
      <alignment horizontal="right"/>
    </xf>
    <xf numFmtId="0" fontId="79" fillId="35" borderId="42" xfId="0" applyFont="1" applyFill="1" applyBorder="1" applyAlignment="1">
      <alignment horizontal="right"/>
    </xf>
    <xf numFmtId="0" fontId="79" fillId="35" borderId="10" xfId="0" applyFont="1" applyFill="1" applyBorder="1" applyAlignment="1">
      <alignment horizontal="right"/>
    </xf>
    <xf numFmtId="0" fontId="0" fillId="0" borderId="33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2" fillId="0" borderId="10" xfId="0" applyFont="1" applyBorder="1" applyAlignment="1">
      <alignment horizontal="center" vertical="center"/>
    </xf>
    <xf numFmtId="0" fontId="97" fillId="0" borderId="0" xfId="0" applyFont="1" applyAlignment="1">
      <alignment horizontal="center"/>
    </xf>
    <xf numFmtId="3" fontId="0" fillId="0" borderId="38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86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9" fillId="35" borderId="87" xfId="0" applyFont="1" applyFill="1" applyBorder="1" applyAlignment="1">
      <alignment horizontal="center" vertical="center"/>
    </xf>
    <xf numFmtId="0" fontId="79" fillId="35" borderId="88" xfId="0" applyFont="1" applyFill="1" applyBorder="1" applyAlignment="1">
      <alignment horizontal="center" vertical="center"/>
    </xf>
    <xf numFmtId="0" fontId="79" fillId="35" borderId="76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3" fontId="79" fillId="35" borderId="49" xfId="0" applyNumberFormat="1" applyFont="1" applyFill="1" applyBorder="1" applyAlignment="1">
      <alignment horizontal="center" vertical="center"/>
    </xf>
    <xf numFmtId="3" fontId="79" fillId="35" borderId="41" xfId="0" applyNumberFormat="1" applyFont="1" applyFill="1" applyBorder="1" applyAlignment="1">
      <alignment horizontal="center" vertical="center"/>
    </xf>
    <xf numFmtId="3" fontId="79" fillId="35" borderId="77" xfId="0" applyNumberFormat="1" applyFont="1" applyFill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89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center"/>
    </xf>
    <xf numFmtId="0" fontId="0" fillId="0" borderId="89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2" fontId="0" fillId="0" borderId="89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90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8" xfId="0" applyNumberFormat="1" applyBorder="1" applyAlignment="1">
      <alignment horizontal="center" vertical="center"/>
    </xf>
    <xf numFmtId="49" fontId="0" fillId="0" borderId="89" xfId="0" applyNumberFormat="1" applyBorder="1" applyAlignment="1">
      <alignment horizontal="center" vertical="center"/>
    </xf>
    <xf numFmtId="0" fontId="0" fillId="0" borderId="89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99" fillId="0" borderId="22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7" fillId="36" borderId="91" xfId="0" applyFont="1" applyFill="1" applyBorder="1" applyAlignment="1">
      <alignment horizontal="center" vertical="center"/>
    </xf>
    <xf numFmtId="0" fontId="47" fillId="36" borderId="92" xfId="0" applyFont="1" applyFill="1" applyBorder="1" applyAlignment="1">
      <alignment horizontal="center" vertical="center"/>
    </xf>
    <xf numFmtId="0" fontId="47" fillId="36" borderId="93" xfId="0" applyFont="1" applyFill="1" applyBorder="1" applyAlignment="1">
      <alignment horizontal="center" vertical="center" textRotation="90" wrapText="1"/>
    </xf>
    <xf numFmtId="0" fontId="111" fillId="36" borderId="94" xfId="0" applyFont="1" applyFill="1" applyBorder="1" applyAlignment="1">
      <alignment horizontal="center" vertical="center" textRotation="90"/>
    </xf>
    <xf numFmtId="0" fontId="47" fillId="36" borderId="64" xfId="0" applyFont="1" applyFill="1" applyBorder="1" applyAlignment="1">
      <alignment horizontal="center" vertical="center" textRotation="90"/>
    </xf>
    <xf numFmtId="0" fontId="47" fillId="36" borderId="95" xfId="0" applyFont="1" applyFill="1" applyBorder="1" applyAlignment="1">
      <alignment horizontal="center" vertical="center" textRotation="90"/>
    </xf>
    <xf numFmtId="0" fontId="47" fillId="35" borderId="56" xfId="0" applyFont="1" applyFill="1" applyBorder="1" applyAlignment="1">
      <alignment horizontal="center" vertical="center"/>
    </xf>
    <xf numFmtId="0" fontId="47" fillId="35" borderId="57" xfId="0" applyFont="1" applyFill="1" applyBorder="1" applyAlignment="1">
      <alignment horizontal="center" vertical="center"/>
    </xf>
    <xf numFmtId="0" fontId="47" fillId="35" borderId="5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7" fillId="35" borderId="96" xfId="0" applyFont="1" applyFill="1" applyBorder="1" applyAlignment="1">
      <alignment horizontal="center" vertical="center"/>
    </xf>
    <xf numFmtId="0" fontId="47" fillId="35" borderId="97" xfId="0" applyFont="1" applyFill="1" applyBorder="1" applyAlignment="1">
      <alignment horizontal="center" vertical="center"/>
    </xf>
    <xf numFmtId="0" fontId="47" fillId="35" borderId="98" xfId="0" applyFont="1" applyFill="1" applyBorder="1" applyAlignment="1">
      <alignment horizontal="center" vertical="center"/>
    </xf>
    <xf numFmtId="0" fontId="47" fillId="36" borderId="99" xfId="0" applyFont="1" applyFill="1" applyBorder="1" applyAlignment="1">
      <alignment horizontal="center" vertical="center"/>
    </xf>
    <xf numFmtId="0" fontId="47" fillId="36" borderId="100" xfId="0" applyFont="1" applyFill="1" applyBorder="1" applyAlignment="1">
      <alignment horizontal="center" vertical="center"/>
    </xf>
    <xf numFmtId="0" fontId="47" fillId="36" borderId="101" xfId="0" applyFont="1" applyFill="1" applyBorder="1" applyAlignment="1">
      <alignment horizontal="center" vertical="center"/>
    </xf>
    <xf numFmtId="0" fontId="47" fillId="36" borderId="50" xfId="0" applyFont="1" applyFill="1" applyBorder="1" applyAlignment="1">
      <alignment horizontal="center" vertical="center" textRotation="90"/>
    </xf>
    <xf numFmtId="0" fontId="47" fillId="36" borderId="102" xfId="0" applyFont="1" applyFill="1" applyBorder="1" applyAlignment="1">
      <alignment horizontal="center" vertical="center" textRotation="90"/>
    </xf>
    <xf numFmtId="0" fontId="47" fillId="36" borderId="103" xfId="0" applyFont="1" applyFill="1" applyBorder="1" applyAlignment="1">
      <alignment horizontal="center" vertical="center" textRotation="90" wrapText="1"/>
    </xf>
    <xf numFmtId="0" fontId="111" fillId="36" borderId="104" xfId="0" applyFont="1" applyFill="1" applyBorder="1" applyAlignment="1">
      <alignment horizontal="center" vertical="center" textRotation="90"/>
    </xf>
    <xf numFmtId="0" fontId="47" fillId="36" borderId="65" xfId="0" applyFont="1" applyFill="1" applyBorder="1" applyAlignment="1">
      <alignment horizontal="center" vertical="center" textRotation="90"/>
    </xf>
    <xf numFmtId="0" fontId="47" fillId="36" borderId="93" xfId="0" applyFont="1" applyFill="1" applyBorder="1" applyAlignment="1">
      <alignment horizontal="center" vertical="center" textRotation="90"/>
    </xf>
    <xf numFmtId="0" fontId="47" fillId="36" borderId="105" xfId="0" applyFont="1" applyFill="1" applyBorder="1" applyAlignment="1">
      <alignment horizontal="center" vertical="center" textRotation="90"/>
    </xf>
    <xf numFmtId="0" fontId="47" fillId="36" borderId="106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47" fillId="36" borderId="65" xfId="0" applyFont="1" applyFill="1" applyBorder="1" applyAlignment="1">
      <alignment horizontal="center" vertical="center" textRotation="90" wrapText="1"/>
    </xf>
    <xf numFmtId="0" fontId="111" fillId="36" borderId="93" xfId="0" applyFont="1" applyFill="1" applyBorder="1" applyAlignment="1">
      <alignment horizontal="center" vertical="center" textRotation="90"/>
    </xf>
    <xf numFmtId="0" fontId="47" fillId="36" borderId="10" xfId="0" applyFont="1" applyFill="1" applyBorder="1" applyAlignment="1">
      <alignment horizontal="center" vertical="center" textRotation="90"/>
    </xf>
    <xf numFmtId="0" fontId="91" fillId="36" borderId="105" xfId="0" applyFont="1" applyFill="1" applyBorder="1" applyAlignment="1">
      <alignment horizontal="center" vertical="center" textRotation="90"/>
    </xf>
    <xf numFmtId="0" fontId="91" fillId="36" borderId="106" xfId="0" applyFont="1" applyFill="1" applyBorder="1" applyAlignment="1">
      <alignment horizontal="center" vertical="center" textRotation="90"/>
    </xf>
    <xf numFmtId="0" fontId="47" fillId="36" borderId="107" xfId="0" applyFont="1" applyFill="1" applyBorder="1" applyAlignment="1">
      <alignment horizontal="center" vertical="center" textRotation="90"/>
    </xf>
    <xf numFmtId="0" fontId="47" fillId="36" borderId="108" xfId="0" applyFont="1" applyFill="1" applyBorder="1" applyAlignment="1">
      <alignment horizontal="center" vertical="center" textRotation="90"/>
    </xf>
    <xf numFmtId="0" fontId="47" fillId="36" borderId="109" xfId="0" applyFont="1" applyFill="1" applyBorder="1" applyAlignment="1">
      <alignment horizontal="center" vertical="center"/>
    </xf>
    <xf numFmtId="0" fontId="47" fillId="36" borderId="110" xfId="0" applyFont="1" applyFill="1" applyBorder="1" applyAlignment="1">
      <alignment horizontal="center" vertical="center" textRotation="90"/>
    </xf>
    <xf numFmtId="0" fontId="48" fillId="36" borderId="91" xfId="0" applyFont="1" applyFill="1" applyBorder="1" applyAlignment="1">
      <alignment horizontal="center" vertical="center"/>
    </xf>
    <xf numFmtId="0" fontId="48" fillId="36" borderId="92" xfId="0" applyFont="1" applyFill="1" applyBorder="1" applyAlignment="1">
      <alignment horizontal="center" vertical="center"/>
    </xf>
    <xf numFmtId="0" fontId="48" fillId="36" borderId="93" xfId="0" applyFont="1" applyFill="1" applyBorder="1" applyAlignment="1">
      <alignment horizontal="center" vertical="center" textRotation="90" wrapText="1"/>
    </xf>
    <xf numFmtId="0" fontId="93" fillId="36" borderId="94" xfId="0" applyFont="1" applyFill="1" applyBorder="1" applyAlignment="1">
      <alignment horizontal="center" vertical="center" textRotation="90"/>
    </xf>
    <xf numFmtId="0" fontId="48" fillId="36" borderId="64" xfId="0" applyFont="1" applyFill="1" applyBorder="1" applyAlignment="1">
      <alignment horizontal="center" vertical="center" textRotation="90"/>
    </xf>
    <xf numFmtId="0" fontId="48" fillId="36" borderId="95" xfId="0" applyFont="1" applyFill="1" applyBorder="1" applyAlignment="1">
      <alignment horizontal="center" vertical="center" textRotation="90"/>
    </xf>
    <xf numFmtId="0" fontId="48" fillId="35" borderId="91" xfId="0" applyFont="1" applyFill="1" applyBorder="1" applyAlignment="1">
      <alignment horizontal="center" vertical="center"/>
    </xf>
    <xf numFmtId="0" fontId="48" fillId="35" borderId="111" xfId="0" applyFont="1" applyFill="1" applyBorder="1" applyAlignment="1">
      <alignment horizontal="center" vertical="center"/>
    </xf>
    <xf numFmtId="0" fontId="48" fillId="35" borderId="69" xfId="0" applyFont="1" applyFill="1" applyBorder="1" applyAlignment="1">
      <alignment horizontal="center" vertical="center"/>
    </xf>
    <xf numFmtId="0" fontId="48" fillId="35" borderId="96" xfId="0" applyFont="1" applyFill="1" applyBorder="1" applyAlignment="1">
      <alignment horizontal="center" vertical="center"/>
    </xf>
    <xf numFmtId="0" fontId="48" fillId="35" borderId="97" xfId="0" applyFont="1" applyFill="1" applyBorder="1" applyAlignment="1">
      <alignment horizontal="center" vertical="center"/>
    </xf>
    <xf numFmtId="0" fontId="48" fillId="35" borderId="98" xfId="0" applyFont="1" applyFill="1" applyBorder="1" applyAlignment="1">
      <alignment horizontal="center" vertical="center"/>
    </xf>
    <xf numFmtId="0" fontId="48" fillId="36" borderId="99" xfId="0" applyFont="1" applyFill="1" applyBorder="1" applyAlignment="1">
      <alignment horizontal="center" vertical="center"/>
    </xf>
    <xf numFmtId="0" fontId="48" fillId="36" borderId="100" xfId="0" applyFont="1" applyFill="1" applyBorder="1" applyAlignment="1">
      <alignment horizontal="center" vertical="center"/>
    </xf>
    <xf numFmtId="0" fontId="48" fillId="36" borderId="101" xfId="0" applyFont="1" applyFill="1" applyBorder="1" applyAlignment="1">
      <alignment horizontal="center" vertical="center"/>
    </xf>
    <xf numFmtId="0" fontId="48" fillId="36" borderId="50" xfId="0" applyFont="1" applyFill="1" applyBorder="1" applyAlignment="1">
      <alignment horizontal="center" vertical="center" textRotation="90"/>
    </xf>
    <xf numFmtId="0" fontId="48" fillId="36" borderId="102" xfId="0" applyFont="1" applyFill="1" applyBorder="1" applyAlignment="1">
      <alignment horizontal="center" vertical="center" textRotation="90"/>
    </xf>
    <xf numFmtId="0" fontId="48" fillId="36" borderId="103" xfId="0" applyFont="1" applyFill="1" applyBorder="1" applyAlignment="1">
      <alignment horizontal="center" vertical="center" textRotation="90" wrapText="1"/>
    </xf>
    <xf numFmtId="0" fontId="93" fillId="36" borderId="104" xfId="0" applyFont="1" applyFill="1" applyBorder="1" applyAlignment="1">
      <alignment horizontal="center" vertical="center" textRotation="90"/>
    </xf>
    <xf numFmtId="0" fontId="48" fillId="36" borderId="65" xfId="0" applyFont="1" applyFill="1" applyBorder="1" applyAlignment="1">
      <alignment horizontal="center" vertical="center" textRotation="90"/>
    </xf>
    <xf numFmtId="0" fontId="48" fillId="36" borderId="93" xfId="0" applyFont="1" applyFill="1" applyBorder="1" applyAlignment="1">
      <alignment horizontal="center" vertical="center" textRotation="90"/>
    </xf>
    <xf numFmtId="0" fontId="48" fillId="36" borderId="105" xfId="0" applyFont="1" applyFill="1" applyBorder="1" applyAlignment="1">
      <alignment horizontal="center" vertical="center" textRotation="90"/>
    </xf>
    <xf numFmtId="0" fontId="48" fillId="36" borderId="106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top"/>
    </xf>
    <xf numFmtId="0" fontId="48" fillId="36" borderId="65" xfId="0" applyFont="1" applyFill="1" applyBorder="1" applyAlignment="1">
      <alignment horizontal="center" vertical="center" textRotation="90" wrapText="1"/>
    </xf>
    <xf numFmtId="0" fontId="93" fillId="36" borderId="93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92" fillId="36" borderId="105" xfId="0" applyFont="1" applyFill="1" applyBorder="1" applyAlignment="1">
      <alignment horizontal="center" vertical="center" textRotation="90"/>
    </xf>
    <xf numFmtId="0" fontId="92" fillId="36" borderId="106" xfId="0" applyFont="1" applyFill="1" applyBorder="1" applyAlignment="1">
      <alignment horizontal="center" vertical="center" textRotation="90"/>
    </xf>
    <xf numFmtId="0" fontId="48" fillId="36" borderId="107" xfId="0" applyFont="1" applyFill="1" applyBorder="1" applyAlignment="1">
      <alignment horizontal="center" vertical="center" textRotation="90"/>
    </xf>
    <xf numFmtId="0" fontId="48" fillId="36" borderId="108" xfId="0" applyFont="1" applyFill="1" applyBorder="1" applyAlignment="1">
      <alignment horizontal="center" vertical="center" textRotation="90"/>
    </xf>
    <xf numFmtId="0" fontId="48" fillId="36" borderId="109" xfId="0" applyFont="1" applyFill="1" applyBorder="1" applyAlignment="1">
      <alignment horizontal="center" vertical="center"/>
    </xf>
    <xf numFmtId="0" fontId="48" fillId="36" borderId="110" xfId="0" applyFont="1" applyFill="1" applyBorder="1" applyAlignment="1">
      <alignment horizontal="center" vertical="center" textRotation="90"/>
    </xf>
    <xf numFmtId="0" fontId="97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3" fillId="0" borderId="0" xfId="0" applyFont="1" applyBorder="1" applyAlignment="1">
      <alignment horizontal="center" vertical="top"/>
    </xf>
    <xf numFmtId="3" fontId="0" fillId="0" borderId="38" xfId="0" applyNumberFormat="1" applyFont="1" applyBorder="1" applyAlignment="1">
      <alignment horizontal="right" vertical="center"/>
    </xf>
    <xf numFmtId="3" fontId="0" fillId="0" borderId="42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79" fillId="35" borderId="38" xfId="0" applyFont="1" applyFill="1" applyBorder="1" applyAlignment="1">
      <alignment horizontal="center"/>
    </xf>
    <xf numFmtId="0" fontId="79" fillId="35" borderId="42" xfId="0" applyFont="1" applyFill="1" applyBorder="1" applyAlignment="1">
      <alignment horizontal="center"/>
    </xf>
    <xf numFmtId="4" fontId="0" fillId="33" borderId="38" xfId="0" applyNumberFormat="1" applyFont="1" applyFill="1" applyBorder="1" applyAlignment="1">
      <alignment horizontal="right" vertical="center"/>
    </xf>
    <xf numFmtId="4" fontId="0" fillId="33" borderId="42" xfId="0" applyNumberFormat="1" applyFont="1" applyFill="1" applyBorder="1" applyAlignment="1">
      <alignment horizontal="right" vertical="center"/>
    </xf>
    <xf numFmtId="0" fontId="9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8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0" fontId="0" fillId="0" borderId="42" xfId="0" applyBorder="1" applyAlignment="1">
      <alignment horizontal="right"/>
    </xf>
    <xf numFmtId="3" fontId="0" fillId="0" borderId="38" xfId="0" applyNumberFormat="1" applyBorder="1" applyAlignment="1">
      <alignment horizontal="right" vertical="center"/>
    </xf>
    <xf numFmtId="3" fontId="0" fillId="0" borderId="42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79" fillId="35" borderId="50" xfId="0" applyFont="1" applyFill="1" applyBorder="1" applyAlignment="1">
      <alignment horizontal="center" vertical="center" wrapText="1"/>
    </xf>
    <xf numFmtId="0" fontId="79" fillId="35" borderId="102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9" fillId="35" borderId="27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/>
    </xf>
    <xf numFmtId="0" fontId="97" fillId="0" borderId="21" xfId="0" applyFont="1" applyBorder="1" applyAlignment="1">
      <alignment horizontal="center" wrapText="1"/>
    </xf>
    <xf numFmtId="0" fontId="97" fillId="0" borderId="0" xfId="0" applyFont="1" applyBorder="1" applyAlignment="1">
      <alignment horizontal="center" wrapText="1"/>
    </xf>
    <xf numFmtId="0" fontId="82" fillId="0" borderId="33" xfId="0" applyFont="1" applyBorder="1" applyAlignment="1">
      <alignment horizontal="center"/>
    </xf>
    <xf numFmtId="0" fontId="79" fillId="35" borderId="38" xfId="0" applyFont="1" applyFill="1" applyBorder="1" applyAlignment="1">
      <alignment horizontal="right" wrapText="1"/>
    </xf>
    <xf numFmtId="0" fontId="79" fillId="35" borderId="89" xfId="0" applyFont="1" applyFill="1" applyBorder="1" applyAlignment="1">
      <alignment horizontal="right" wrapText="1"/>
    </xf>
    <xf numFmtId="0" fontId="79" fillId="35" borderId="42" xfId="0" applyFont="1" applyFill="1" applyBorder="1" applyAlignment="1">
      <alignment horizontal="right" wrapText="1"/>
    </xf>
    <xf numFmtId="0" fontId="79" fillId="35" borderId="10" xfId="0" applyFont="1" applyFill="1" applyBorder="1" applyAlignment="1">
      <alignment horizontal="right" wrapText="1"/>
    </xf>
    <xf numFmtId="0" fontId="103" fillId="0" borderId="22" xfId="0" applyFont="1" applyBorder="1" applyAlignment="1">
      <alignment horizontal="left"/>
    </xf>
    <xf numFmtId="0" fontId="79" fillId="35" borderId="32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32</xdr:row>
      <xdr:rowOff>0</xdr:rowOff>
    </xdr:from>
    <xdr:to>
      <xdr:col>24</xdr:col>
      <xdr:colOff>114300</xdr:colOff>
      <xdr:row>56</xdr:row>
      <xdr:rowOff>95250</xdr:rowOff>
    </xdr:to>
    <xdr:pic>
      <xdr:nvPicPr>
        <xdr:cNvPr id="1" name="Resim 1" descr="http://10.10.20.33/istatistik/grafikler/multi_bar1.php?data0=,72,42,599,172,21,684,1179,221,236,142,65,78,366,209,3,56,85,31,33,0,1&amp;data1=,44,13,822,4,7,1071,3146,453,321,75,32,93,182,109,1,85,29,50,80,0,0&amp;data2=,11,,1,,,28,4,10,,,1,,,,,,,,1,,&amp;labels2=,A,B,C,D,E,F,G,H,I,J,K,L,M,N,O,P,Q,R,S,T,U&amp;baslik=2013%20ARALIK%20AYINDA%20FAALİYET%20GRUBUNA%20GÖRE%20YENİ%20KURULAN%20ŞİRKET%20DAĞIL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0544175"/>
          <a:ext cx="74295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32</xdr:row>
      <xdr:rowOff>0</xdr:rowOff>
    </xdr:from>
    <xdr:to>
      <xdr:col>22</xdr:col>
      <xdr:colOff>114300</xdr:colOff>
      <xdr:row>56</xdr:row>
      <xdr:rowOff>95250</xdr:rowOff>
    </xdr:to>
    <xdr:pic>
      <xdr:nvPicPr>
        <xdr:cNvPr id="1" name="Resim 1" descr="http://10.10.20.33/istatistik/grafikler/multi_bar1.php?data0=,72,42,599,172,21,684,1179,221,236,142,65,78,366,209,3,56,85,31,33,0,1&amp;data1=,44,13,822,4,7,1071,3146,453,321,75,32,93,182,109,1,85,29,50,80,0,0&amp;data2=,11,,1,,,28,4,10,,,1,,,,,,,,1,,&amp;labels2=,A,B,C,D,E,F,G,H,I,J,K,L,M,N,O,P,Q,R,S,T,U&amp;baslik=2013%20ARALIK%20AYINDA%20FAALİYET%20GRUBUNA%20GÖRE%20YENİ%20KURULAN%20ŞİRKET%20DAĞIL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858375"/>
          <a:ext cx="74295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9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45" t="s">
        <v>254</v>
      </c>
      <c r="B4" s="345"/>
      <c r="C4" s="345"/>
      <c r="D4" s="345"/>
      <c r="E4" s="345"/>
      <c r="F4" s="345"/>
      <c r="G4" s="345"/>
      <c r="H4" s="345"/>
      <c r="I4" s="345"/>
    </row>
    <row r="18" spans="1:9" ht="20.25">
      <c r="A18" s="346" t="s">
        <v>255</v>
      </c>
      <c r="B18" s="346"/>
      <c r="C18" s="346"/>
      <c r="D18" s="346"/>
      <c r="E18" s="346"/>
      <c r="F18" s="346"/>
      <c r="G18" s="346"/>
      <c r="H18" s="346"/>
      <c r="I18" s="346"/>
    </row>
    <row r="19" spans="1:9" ht="20.25">
      <c r="A19" s="346"/>
      <c r="B19" s="346"/>
      <c r="C19" s="346"/>
      <c r="D19" s="346"/>
      <c r="E19" s="346"/>
      <c r="F19" s="346"/>
      <c r="G19" s="346"/>
      <c r="H19" s="346"/>
      <c r="I19" s="346"/>
    </row>
    <row r="20" spans="1:9" ht="20.25">
      <c r="A20" s="347" t="s">
        <v>439</v>
      </c>
      <c r="B20" s="347"/>
      <c r="C20" s="347"/>
      <c r="D20" s="347"/>
      <c r="E20" s="347"/>
      <c r="F20" s="347"/>
      <c r="G20" s="347"/>
      <c r="H20" s="347"/>
      <c r="I20" s="347"/>
    </row>
    <row r="21" spans="1:7" ht="15.75">
      <c r="A21" s="139"/>
      <c r="B21" s="140"/>
      <c r="C21" s="140"/>
      <c r="D21" s="140"/>
      <c r="E21" s="140"/>
      <c r="F21" s="140"/>
      <c r="G21" s="140"/>
    </row>
    <row r="22" spans="1:9" ht="18" customHeight="1">
      <c r="A22" s="139"/>
      <c r="B22" s="349" t="s">
        <v>360</v>
      </c>
      <c r="C22" s="349"/>
      <c r="D22" s="349"/>
      <c r="E22" s="349"/>
      <c r="F22" s="349"/>
      <c r="G22" s="349"/>
      <c r="H22" s="349"/>
      <c r="I22" s="349"/>
    </row>
    <row r="23" spans="1:9" ht="15.75">
      <c r="A23" s="139"/>
      <c r="B23" s="349"/>
      <c r="C23" s="349"/>
      <c r="D23" s="349"/>
      <c r="E23" s="349"/>
      <c r="F23" s="349"/>
      <c r="G23" s="349"/>
      <c r="H23" s="349"/>
      <c r="I23" s="349"/>
    </row>
    <row r="24" spans="1:9" ht="18">
      <c r="A24" s="139"/>
      <c r="B24" s="275"/>
      <c r="C24" s="275"/>
      <c r="D24" s="275"/>
      <c r="E24" s="275"/>
      <c r="F24" s="275"/>
      <c r="G24" s="275"/>
      <c r="H24" s="275"/>
      <c r="I24" s="275"/>
    </row>
    <row r="25" spans="1:7" ht="15.75">
      <c r="A25" s="139"/>
      <c r="B25" s="140"/>
      <c r="C25" s="140"/>
      <c r="D25" s="140"/>
      <c r="E25" s="140"/>
      <c r="F25" s="140"/>
      <c r="G25" s="140"/>
    </row>
    <row r="26" spans="1:7" ht="15.75">
      <c r="A26" s="139"/>
      <c r="B26" s="140"/>
      <c r="C26" s="140"/>
      <c r="D26" s="140"/>
      <c r="E26" s="140"/>
      <c r="F26" s="140"/>
      <c r="G26" s="140"/>
    </row>
    <row r="27" spans="1:7" ht="23.25">
      <c r="A27" s="139"/>
      <c r="B27" s="140"/>
      <c r="C27" s="348"/>
      <c r="D27" s="348"/>
      <c r="E27" s="348"/>
      <c r="F27" s="140"/>
      <c r="G27" s="140"/>
    </row>
    <row r="28" spans="1:7" ht="15.75">
      <c r="A28" s="139"/>
      <c r="B28" s="140"/>
      <c r="C28" s="140"/>
      <c r="D28" s="140"/>
      <c r="E28" s="140"/>
      <c r="F28" s="140"/>
      <c r="G28" s="140"/>
    </row>
    <row r="29" spans="1:7" ht="15.75">
      <c r="A29" s="139"/>
      <c r="B29" s="140"/>
      <c r="C29" s="140"/>
      <c r="D29" s="140"/>
      <c r="E29" s="140"/>
      <c r="F29" s="140"/>
      <c r="G29" s="140"/>
    </row>
    <row r="30" spans="1:7" ht="15.75">
      <c r="A30" s="139"/>
      <c r="B30" s="140"/>
      <c r="C30" s="140"/>
      <c r="D30" s="140"/>
      <c r="E30" s="140"/>
      <c r="F30" s="140"/>
      <c r="G30" s="140"/>
    </row>
    <row r="31" spans="1:7" ht="15.75">
      <c r="A31" s="139"/>
      <c r="B31" s="140"/>
      <c r="C31" s="140"/>
      <c r="D31" s="140"/>
      <c r="E31" s="140"/>
      <c r="F31" s="140"/>
      <c r="G31" s="140"/>
    </row>
    <row r="32" spans="1:7" ht="15.75">
      <c r="A32" s="139"/>
      <c r="B32" s="140"/>
      <c r="C32" s="140"/>
      <c r="D32" s="140"/>
      <c r="E32" s="140"/>
      <c r="F32" s="140"/>
      <c r="G32" s="140"/>
    </row>
    <row r="33" spans="1:7" ht="15.75">
      <c r="A33" s="139"/>
      <c r="B33" s="140"/>
      <c r="C33" s="140"/>
      <c r="D33" s="140"/>
      <c r="E33" s="140"/>
      <c r="F33" s="140"/>
      <c r="G33" s="140"/>
    </row>
    <row r="34" spans="1:7" ht="15.75">
      <c r="A34" s="139"/>
      <c r="B34" s="140"/>
      <c r="C34" s="140"/>
      <c r="D34" s="140"/>
      <c r="E34" s="140"/>
      <c r="F34" s="140"/>
      <c r="G34" s="140"/>
    </row>
    <row r="35" spans="1:7" ht="15.75">
      <c r="A35" s="139"/>
      <c r="B35" s="140"/>
      <c r="C35" s="140"/>
      <c r="D35" s="140"/>
      <c r="E35" s="140"/>
      <c r="F35" s="140"/>
      <c r="G35" s="140"/>
    </row>
    <row r="36" spans="1:9" ht="15.75">
      <c r="A36" s="343" t="s">
        <v>256</v>
      </c>
      <c r="B36" s="343"/>
      <c r="C36" s="343"/>
      <c r="D36" s="343"/>
      <c r="E36" s="343"/>
      <c r="F36" s="343"/>
      <c r="G36" s="343"/>
      <c r="H36" s="343"/>
      <c r="I36" s="343"/>
    </row>
    <row r="37" spans="1:9" ht="15.75">
      <c r="A37" s="343" t="s">
        <v>257</v>
      </c>
      <c r="B37" s="343"/>
      <c r="C37" s="343"/>
      <c r="D37" s="343"/>
      <c r="E37" s="343"/>
      <c r="F37" s="343"/>
      <c r="G37" s="343"/>
      <c r="H37" s="343"/>
      <c r="I37" s="343"/>
    </row>
    <row r="38" spans="1:9" ht="15.75">
      <c r="A38" s="139"/>
      <c r="B38" s="140"/>
      <c r="C38" s="140"/>
      <c r="D38" s="140"/>
      <c r="E38" s="140"/>
      <c r="F38" s="140"/>
      <c r="G38" s="140"/>
      <c r="H38" s="141"/>
      <c r="I38" s="141"/>
    </row>
    <row r="39" spans="1:9" ht="15.75">
      <c r="A39" s="139"/>
      <c r="B39" s="140"/>
      <c r="C39" s="140"/>
      <c r="D39" s="140"/>
      <c r="E39" s="140"/>
      <c r="F39" s="140"/>
      <c r="G39" s="140"/>
      <c r="H39" s="141"/>
      <c r="I39" s="141"/>
    </row>
    <row r="40" spans="1:9" ht="15">
      <c r="A40" s="344" t="s">
        <v>440</v>
      </c>
      <c r="B40" s="344"/>
      <c r="C40" s="344"/>
      <c r="D40" s="344"/>
      <c r="E40" s="344"/>
      <c r="F40" s="344"/>
      <c r="G40" s="344"/>
      <c r="H40" s="344"/>
      <c r="I40" s="344"/>
    </row>
    <row r="41" spans="1:7" ht="15">
      <c r="A41" s="141"/>
      <c r="B41" s="141"/>
      <c r="C41" s="141"/>
      <c r="D41" s="141"/>
      <c r="E41" s="141"/>
      <c r="F41" s="141"/>
      <c r="G41" s="141"/>
    </row>
    <row r="42" spans="1:7" ht="15">
      <c r="A42" s="141"/>
      <c r="B42" s="141"/>
      <c r="C42" s="141"/>
      <c r="D42" s="141"/>
      <c r="E42" s="141"/>
      <c r="F42" s="141"/>
      <c r="G42" s="141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0" ht="16.5" thickBot="1">
      <c r="A2" s="387" t="s">
        <v>444</v>
      </c>
      <c r="B2" s="387"/>
      <c r="C2" s="387"/>
      <c r="D2" s="387"/>
      <c r="E2" s="387"/>
      <c r="F2" s="387"/>
      <c r="G2" s="387"/>
      <c r="H2" s="387"/>
      <c r="I2" s="387"/>
      <c r="J2" s="387"/>
    </row>
    <row r="5" spans="1:10" ht="18.75" customHeight="1">
      <c r="A5" s="373" t="s">
        <v>121</v>
      </c>
      <c r="B5" s="373"/>
      <c r="C5" s="373"/>
      <c r="D5" s="373"/>
      <c r="E5" s="373"/>
      <c r="F5" s="373"/>
      <c r="G5" s="373"/>
      <c r="H5" s="373"/>
      <c r="I5" s="373"/>
      <c r="J5" s="373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2"/>
      <c r="C9" s="419" t="s">
        <v>122</v>
      </c>
      <c r="D9" s="420"/>
      <c r="E9" s="419" t="s">
        <v>123</v>
      </c>
      <c r="F9" s="420"/>
      <c r="G9" s="419" t="s">
        <v>124</v>
      </c>
      <c r="H9" s="420"/>
      <c r="I9" s="419" t="s">
        <v>125</v>
      </c>
      <c r="J9" s="421"/>
    </row>
    <row r="10" spans="2:10" ht="24.75" customHeight="1">
      <c r="B10" s="233" t="s">
        <v>126</v>
      </c>
      <c r="C10" s="414">
        <v>2286</v>
      </c>
      <c r="D10" s="415"/>
      <c r="E10" s="414">
        <v>1335</v>
      </c>
      <c r="F10" s="415"/>
      <c r="G10" s="417">
        <v>126</v>
      </c>
      <c r="H10" s="418"/>
      <c r="I10" s="417">
        <v>7</v>
      </c>
      <c r="J10" s="422"/>
    </row>
    <row r="11" spans="2:10" ht="24.75" customHeight="1">
      <c r="B11" s="234" t="s">
        <v>127</v>
      </c>
      <c r="C11" s="414">
        <v>2071</v>
      </c>
      <c r="D11" s="415"/>
      <c r="E11" s="414">
        <v>1089</v>
      </c>
      <c r="F11" s="415"/>
      <c r="G11" s="417">
        <v>47</v>
      </c>
      <c r="H11" s="418"/>
      <c r="I11" s="417">
        <v>4</v>
      </c>
      <c r="J11" s="422"/>
    </row>
    <row r="12" spans="2:10" ht="24.75" customHeight="1">
      <c r="B12" s="233" t="s">
        <v>128</v>
      </c>
      <c r="C12" s="414">
        <v>2162</v>
      </c>
      <c r="D12" s="415"/>
      <c r="E12" s="414">
        <v>1008</v>
      </c>
      <c r="F12" s="415"/>
      <c r="G12" s="414">
        <v>49</v>
      </c>
      <c r="H12" s="415"/>
      <c r="I12" s="414">
        <v>10</v>
      </c>
      <c r="J12" s="416"/>
    </row>
    <row r="13" spans="2:10" ht="24.75" customHeight="1">
      <c r="B13" s="234" t="s">
        <v>129</v>
      </c>
      <c r="C13" s="414">
        <v>2507</v>
      </c>
      <c r="D13" s="415"/>
      <c r="E13" s="414">
        <v>932</v>
      </c>
      <c r="F13" s="415"/>
      <c r="G13" s="414">
        <v>60</v>
      </c>
      <c r="H13" s="415"/>
      <c r="I13" s="414">
        <v>3</v>
      </c>
      <c r="J13" s="416"/>
    </row>
    <row r="14" spans="2:10" ht="24.75" customHeight="1">
      <c r="B14" s="235" t="s">
        <v>130</v>
      </c>
      <c r="C14" s="414">
        <v>2622</v>
      </c>
      <c r="D14" s="415"/>
      <c r="E14" s="414">
        <v>1063</v>
      </c>
      <c r="F14" s="415"/>
      <c r="G14" s="414">
        <v>106</v>
      </c>
      <c r="H14" s="415"/>
      <c r="I14" s="414">
        <v>5</v>
      </c>
      <c r="J14" s="416"/>
    </row>
    <row r="15" spans="2:10" ht="24.75" customHeight="1">
      <c r="B15" s="236" t="s">
        <v>131</v>
      </c>
      <c r="C15" s="414">
        <v>2173</v>
      </c>
      <c r="D15" s="415"/>
      <c r="E15" s="414">
        <v>1066</v>
      </c>
      <c r="F15" s="415"/>
      <c r="G15" s="414">
        <v>123</v>
      </c>
      <c r="H15" s="415"/>
      <c r="I15" s="414">
        <v>10</v>
      </c>
      <c r="J15" s="416"/>
    </row>
    <row r="16" spans="2:10" ht="24.75" customHeight="1">
      <c r="B16" s="235" t="s">
        <v>132</v>
      </c>
      <c r="C16" s="414">
        <v>2165</v>
      </c>
      <c r="D16" s="415"/>
      <c r="E16" s="414">
        <v>1207</v>
      </c>
      <c r="F16" s="415"/>
      <c r="G16" s="414">
        <v>121</v>
      </c>
      <c r="H16" s="415"/>
      <c r="I16" s="414">
        <v>25</v>
      </c>
      <c r="J16" s="416"/>
    </row>
    <row r="17" spans="2:10" ht="24.75" customHeight="1">
      <c r="B17" s="236" t="s">
        <v>277</v>
      </c>
      <c r="C17" s="414">
        <v>1357</v>
      </c>
      <c r="D17" s="415"/>
      <c r="E17" s="414">
        <v>532</v>
      </c>
      <c r="F17" s="415"/>
      <c r="G17" s="414">
        <v>71</v>
      </c>
      <c r="H17" s="415"/>
      <c r="I17" s="414">
        <v>25</v>
      </c>
      <c r="J17" s="416"/>
    </row>
    <row r="18" spans="2:10" ht="24.75" customHeight="1">
      <c r="B18" s="235" t="s">
        <v>278</v>
      </c>
      <c r="C18" s="414">
        <v>1817</v>
      </c>
      <c r="D18" s="415"/>
      <c r="E18" s="414">
        <v>849</v>
      </c>
      <c r="F18" s="415"/>
      <c r="G18" s="414">
        <v>115</v>
      </c>
      <c r="H18" s="415"/>
      <c r="I18" s="414">
        <v>0</v>
      </c>
      <c r="J18" s="416"/>
    </row>
    <row r="19" spans="2:10" ht="24.75" customHeight="1">
      <c r="B19" s="236" t="s">
        <v>280</v>
      </c>
      <c r="C19" s="414">
        <v>1675</v>
      </c>
      <c r="D19" s="415"/>
      <c r="E19" s="414">
        <v>750</v>
      </c>
      <c r="F19" s="415"/>
      <c r="G19" s="414">
        <v>100</v>
      </c>
      <c r="H19" s="415"/>
      <c r="I19" s="414">
        <v>1</v>
      </c>
      <c r="J19" s="416"/>
    </row>
    <row r="20" spans="2:10" ht="24.75" customHeight="1">
      <c r="B20" s="235" t="s">
        <v>281</v>
      </c>
      <c r="C20" s="414">
        <v>1784</v>
      </c>
      <c r="D20" s="415"/>
      <c r="E20" s="414">
        <v>921</v>
      </c>
      <c r="F20" s="415"/>
      <c r="G20" s="414">
        <v>66</v>
      </c>
      <c r="H20" s="415"/>
      <c r="I20" s="414">
        <v>4</v>
      </c>
      <c r="J20" s="416"/>
    </row>
    <row r="21" spans="2:10" ht="24.75" customHeight="1">
      <c r="B21" s="236" t="s">
        <v>282</v>
      </c>
      <c r="C21" s="414">
        <v>1841</v>
      </c>
      <c r="D21" s="415"/>
      <c r="E21" s="414">
        <v>1098</v>
      </c>
      <c r="F21" s="415"/>
      <c r="G21" s="414">
        <v>73</v>
      </c>
      <c r="H21" s="415"/>
      <c r="I21" s="414">
        <v>3</v>
      </c>
      <c r="J21" s="416"/>
    </row>
    <row r="22" spans="2:10" ht="24.75" customHeight="1" thickBot="1">
      <c r="B22" s="237" t="s">
        <v>31</v>
      </c>
      <c r="C22" s="423">
        <f>SUM(C10:D21)</f>
        <v>24460</v>
      </c>
      <c r="D22" s="424"/>
      <c r="E22" s="423">
        <f>SUM(E10:F21)</f>
        <v>11850</v>
      </c>
      <c r="F22" s="424"/>
      <c r="G22" s="423">
        <f>SUM(G10:H21)</f>
        <v>1057</v>
      </c>
      <c r="H22" s="424"/>
      <c r="I22" s="423">
        <f>SUM(I10:J21)</f>
        <v>97</v>
      </c>
      <c r="J22" s="425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&amp;L17.01.2014&amp;CTÜRKİYE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1"/>
  <sheetViews>
    <sheetView zoomScale="130" zoomScaleNormal="130" zoomScalePageLayoutView="0" workbookViewId="0" topLeftCell="A1">
      <selection activeCell="A3" sqref="A3:I3"/>
    </sheetView>
  </sheetViews>
  <sheetFormatPr defaultColWidth="9.140625" defaultRowHeight="15"/>
  <cols>
    <col min="1" max="1" width="6.8515625" style="0" customWidth="1"/>
    <col min="2" max="2" width="8.421875" style="0" customWidth="1"/>
    <col min="3" max="3" width="12.7109375" style="0" customWidth="1"/>
    <col min="8" max="9" width="9.140625" style="0" customWidth="1"/>
    <col min="10" max="10" width="8.00390625" style="0" customWidth="1"/>
    <col min="180" max="180" width="5.140625" style="0" customWidth="1"/>
  </cols>
  <sheetData>
    <row r="2" spans="1:10" ht="17.25" customHeight="1" thickBot="1">
      <c r="A2" s="387" t="s">
        <v>447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9" ht="16.5" customHeight="1">
      <c r="A3" s="373" t="s">
        <v>133</v>
      </c>
      <c r="B3" s="373"/>
      <c r="C3" s="373"/>
      <c r="D3" s="373"/>
      <c r="E3" s="373"/>
      <c r="F3" s="373"/>
      <c r="G3" s="373"/>
      <c r="H3" s="373"/>
      <c r="I3" s="373"/>
    </row>
    <row r="5" spans="3:7" ht="15">
      <c r="C5" s="404" t="s">
        <v>134</v>
      </c>
      <c r="D5" s="404"/>
      <c r="E5" s="404"/>
      <c r="F5" s="404"/>
      <c r="G5" s="404"/>
    </row>
    <row r="6" spans="3:7" s="282" customFormat="1" ht="15">
      <c r="C6" s="294"/>
      <c r="D6" s="294"/>
      <c r="E6" s="294"/>
      <c r="F6" s="294"/>
      <c r="G6" s="294"/>
    </row>
    <row r="7" spans="1:9" ht="15" customHeight="1">
      <c r="A7" s="86" t="s">
        <v>135</v>
      </c>
      <c r="B7" s="432" t="s">
        <v>626</v>
      </c>
      <c r="C7" s="432"/>
      <c r="D7" s="432" t="s">
        <v>136</v>
      </c>
      <c r="E7" s="432"/>
      <c r="F7" s="432"/>
      <c r="G7" s="432"/>
      <c r="H7" s="86" t="s">
        <v>9</v>
      </c>
      <c r="I7" s="86" t="s">
        <v>137</v>
      </c>
    </row>
    <row r="8" spans="1:9" ht="20.25" customHeight="1">
      <c r="A8" s="92">
        <v>1</v>
      </c>
      <c r="B8" s="417" t="s">
        <v>390</v>
      </c>
      <c r="C8" s="418"/>
      <c r="D8" s="431" t="s">
        <v>140</v>
      </c>
      <c r="E8" s="429"/>
      <c r="F8" s="429"/>
      <c r="G8" s="430"/>
      <c r="H8" s="93">
        <v>137</v>
      </c>
      <c r="I8" s="161">
        <f>H8/860*100</f>
        <v>15.930232558139535</v>
      </c>
    </row>
    <row r="9" spans="1:9" ht="29.25" customHeight="1">
      <c r="A9" s="94">
        <v>2</v>
      </c>
      <c r="B9" s="426" t="s">
        <v>138</v>
      </c>
      <c r="C9" s="427"/>
      <c r="D9" s="431" t="s">
        <v>139</v>
      </c>
      <c r="E9" s="429"/>
      <c r="F9" s="429"/>
      <c r="G9" s="430"/>
      <c r="H9" s="93">
        <v>99</v>
      </c>
      <c r="I9" s="161">
        <f aca="true" t="shared" si="0" ref="I9:I17">H9/860*100</f>
        <v>11.511627906976745</v>
      </c>
    </row>
    <row r="10" spans="1:9" ht="27" customHeight="1">
      <c r="A10" s="94">
        <v>3</v>
      </c>
      <c r="B10" s="426" t="s">
        <v>460</v>
      </c>
      <c r="C10" s="427"/>
      <c r="D10" s="428" t="s">
        <v>461</v>
      </c>
      <c r="E10" s="429"/>
      <c r="F10" s="429"/>
      <c r="G10" s="430"/>
      <c r="H10" s="93">
        <v>32</v>
      </c>
      <c r="I10" s="161">
        <f t="shared" si="0"/>
        <v>3.7209302325581395</v>
      </c>
    </row>
    <row r="11" spans="1:9" ht="25.5" customHeight="1">
      <c r="A11" s="92">
        <v>4</v>
      </c>
      <c r="B11" s="436" t="s">
        <v>392</v>
      </c>
      <c r="C11" s="437"/>
      <c r="D11" s="428" t="s">
        <v>142</v>
      </c>
      <c r="E11" s="433"/>
      <c r="F11" s="433"/>
      <c r="G11" s="434"/>
      <c r="H11" s="93">
        <v>29</v>
      </c>
      <c r="I11" s="161">
        <f t="shared" si="0"/>
        <v>3.372093023255814</v>
      </c>
    </row>
    <row r="12" spans="1:9" ht="27.75" customHeight="1">
      <c r="A12" s="94">
        <v>5</v>
      </c>
      <c r="B12" s="426" t="s">
        <v>395</v>
      </c>
      <c r="C12" s="427"/>
      <c r="D12" s="428" t="s">
        <v>141</v>
      </c>
      <c r="E12" s="429"/>
      <c r="F12" s="429"/>
      <c r="G12" s="430"/>
      <c r="H12" s="93">
        <v>19</v>
      </c>
      <c r="I12" s="161">
        <f t="shared" si="0"/>
        <v>2.2093023255813953</v>
      </c>
    </row>
    <row r="13" spans="1:9" ht="29.25" customHeight="1">
      <c r="A13" s="92">
        <v>6</v>
      </c>
      <c r="B13" s="426" t="s">
        <v>394</v>
      </c>
      <c r="C13" s="427"/>
      <c r="D13" s="428" t="s">
        <v>313</v>
      </c>
      <c r="E13" s="433"/>
      <c r="F13" s="433"/>
      <c r="G13" s="434"/>
      <c r="H13" s="93">
        <v>14</v>
      </c>
      <c r="I13" s="161">
        <f t="shared" si="0"/>
        <v>1.627906976744186</v>
      </c>
    </row>
    <row r="14" spans="1:9" ht="24.75" customHeight="1">
      <c r="A14" s="94">
        <v>7</v>
      </c>
      <c r="B14" s="438" t="s">
        <v>462</v>
      </c>
      <c r="C14" s="439"/>
      <c r="D14" s="428" t="s">
        <v>463</v>
      </c>
      <c r="E14" s="433"/>
      <c r="F14" s="433"/>
      <c r="G14" s="434"/>
      <c r="H14" s="93">
        <v>14</v>
      </c>
      <c r="I14" s="161">
        <f t="shared" si="0"/>
        <v>1.627906976744186</v>
      </c>
    </row>
    <row r="15" spans="1:9" ht="20.25" customHeight="1">
      <c r="A15" s="92">
        <v>8</v>
      </c>
      <c r="B15" s="426" t="s">
        <v>464</v>
      </c>
      <c r="C15" s="427"/>
      <c r="D15" s="428" t="s">
        <v>465</v>
      </c>
      <c r="E15" s="429"/>
      <c r="F15" s="429"/>
      <c r="G15" s="430"/>
      <c r="H15" s="93">
        <v>13</v>
      </c>
      <c r="I15" s="161">
        <f t="shared" si="0"/>
        <v>1.5116279069767442</v>
      </c>
    </row>
    <row r="16" spans="1:9" ht="29.25" customHeight="1">
      <c r="A16" s="94">
        <v>9</v>
      </c>
      <c r="B16" s="417" t="s">
        <v>393</v>
      </c>
      <c r="C16" s="418"/>
      <c r="D16" s="428" t="s">
        <v>307</v>
      </c>
      <c r="E16" s="433"/>
      <c r="F16" s="433"/>
      <c r="G16" s="434"/>
      <c r="H16" s="93">
        <v>12</v>
      </c>
      <c r="I16" s="161">
        <f t="shared" si="0"/>
        <v>1.3953488372093024</v>
      </c>
    </row>
    <row r="17" spans="1:9" ht="28.5" customHeight="1">
      <c r="A17" s="92">
        <v>10</v>
      </c>
      <c r="B17" s="426" t="s">
        <v>399</v>
      </c>
      <c r="C17" s="427"/>
      <c r="D17" s="428" t="s">
        <v>147</v>
      </c>
      <c r="E17" s="433"/>
      <c r="F17" s="433"/>
      <c r="G17" s="434"/>
      <c r="H17" s="93">
        <v>12</v>
      </c>
      <c r="I17" s="161">
        <f t="shared" si="0"/>
        <v>1.3953488372093024</v>
      </c>
    </row>
    <row r="18" spans="1:3" ht="15">
      <c r="A18" s="3" t="s">
        <v>18</v>
      </c>
      <c r="B18" s="3"/>
      <c r="C18" s="3"/>
    </row>
    <row r="19" spans="1:3" s="282" customFormat="1" ht="15">
      <c r="A19" s="3"/>
      <c r="B19" s="3"/>
      <c r="C19" s="3"/>
    </row>
    <row r="20" spans="1:3" ht="15">
      <c r="A20" s="3"/>
      <c r="B20" s="3"/>
      <c r="C20" s="3"/>
    </row>
    <row r="21" spans="3:7" ht="15">
      <c r="C21" s="404" t="s">
        <v>143</v>
      </c>
      <c r="D21" s="404"/>
      <c r="E21" s="404"/>
      <c r="F21" s="404"/>
      <c r="G21" s="404"/>
    </row>
    <row r="23" spans="1:9" ht="18" customHeight="1">
      <c r="A23" s="86" t="s">
        <v>135</v>
      </c>
      <c r="B23" s="432" t="s">
        <v>626</v>
      </c>
      <c r="C23" s="432"/>
      <c r="D23" s="432" t="s">
        <v>136</v>
      </c>
      <c r="E23" s="432"/>
      <c r="F23" s="432"/>
      <c r="G23" s="432"/>
      <c r="H23" s="86" t="s">
        <v>9</v>
      </c>
      <c r="I23" s="86" t="s">
        <v>137</v>
      </c>
    </row>
    <row r="24" spans="1:9" ht="28.5" customHeight="1">
      <c r="A24" s="92">
        <v>1</v>
      </c>
      <c r="B24" s="426" t="s">
        <v>138</v>
      </c>
      <c r="C24" s="427"/>
      <c r="D24" s="431" t="s">
        <v>139</v>
      </c>
      <c r="E24" s="429"/>
      <c r="F24" s="429"/>
      <c r="G24" s="430"/>
      <c r="H24" s="93">
        <v>386</v>
      </c>
      <c r="I24" s="161">
        <f>H24/3435*100</f>
        <v>11.237263464337701</v>
      </c>
    </row>
    <row r="25" spans="1:9" ht="30.75" customHeight="1">
      <c r="A25" s="94">
        <v>2</v>
      </c>
      <c r="B25" s="426" t="s">
        <v>395</v>
      </c>
      <c r="C25" s="427"/>
      <c r="D25" s="428" t="s">
        <v>141</v>
      </c>
      <c r="E25" s="429"/>
      <c r="F25" s="429"/>
      <c r="G25" s="430"/>
      <c r="H25" s="93">
        <v>112</v>
      </c>
      <c r="I25" s="161">
        <f aca="true" t="shared" si="1" ref="I25:I33">H25/3435*100</f>
        <v>3.2605531295487626</v>
      </c>
    </row>
    <row r="26" spans="1:9" ht="29.25" customHeight="1">
      <c r="A26" s="92">
        <v>3</v>
      </c>
      <c r="B26" s="426" t="s">
        <v>393</v>
      </c>
      <c r="C26" s="427"/>
      <c r="D26" s="428" t="s">
        <v>307</v>
      </c>
      <c r="E26" s="429"/>
      <c r="F26" s="429"/>
      <c r="G26" s="430"/>
      <c r="H26" s="93">
        <v>99</v>
      </c>
      <c r="I26" s="161">
        <f t="shared" si="1"/>
        <v>2.8820960698689957</v>
      </c>
    </row>
    <row r="27" spans="1:9" ht="17.25" customHeight="1">
      <c r="A27" s="94">
        <v>4</v>
      </c>
      <c r="B27" s="426" t="s">
        <v>398</v>
      </c>
      <c r="C27" s="427"/>
      <c r="D27" s="431" t="s">
        <v>146</v>
      </c>
      <c r="E27" s="429"/>
      <c r="F27" s="429"/>
      <c r="G27" s="430"/>
      <c r="H27" s="93">
        <v>72</v>
      </c>
      <c r="I27" s="161">
        <f t="shared" si="1"/>
        <v>2.096069868995633</v>
      </c>
    </row>
    <row r="28" spans="1:9" ht="27" customHeight="1">
      <c r="A28" s="92">
        <v>5</v>
      </c>
      <c r="B28" s="426" t="s">
        <v>401</v>
      </c>
      <c r="C28" s="427"/>
      <c r="D28" s="428" t="s">
        <v>311</v>
      </c>
      <c r="E28" s="433"/>
      <c r="F28" s="433"/>
      <c r="G28" s="434"/>
      <c r="H28" s="93">
        <v>65</v>
      </c>
      <c r="I28" s="161">
        <f t="shared" si="1"/>
        <v>1.8922852983988356</v>
      </c>
    </row>
    <row r="29" spans="1:9" ht="26.25" customHeight="1">
      <c r="A29" s="94">
        <v>6</v>
      </c>
      <c r="B29" s="426" t="s">
        <v>399</v>
      </c>
      <c r="C29" s="427"/>
      <c r="D29" s="428" t="s">
        <v>147</v>
      </c>
      <c r="E29" s="429"/>
      <c r="F29" s="429"/>
      <c r="G29" s="430"/>
      <c r="H29" s="93">
        <v>65</v>
      </c>
      <c r="I29" s="161">
        <f t="shared" si="1"/>
        <v>1.8922852983988356</v>
      </c>
    </row>
    <row r="30" spans="1:9" ht="27" customHeight="1">
      <c r="A30" s="92">
        <v>7</v>
      </c>
      <c r="B30" s="426" t="s">
        <v>394</v>
      </c>
      <c r="C30" s="435"/>
      <c r="D30" s="428" t="s">
        <v>313</v>
      </c>
      <c r="E30" s="429"/>
      <c r="F30" s="429"/>
      <c r="G30" s="430"/>
      <c r="H30" s="93">
        <v>57</v>
      </c>
      <c r="I30" s="161">
        <f t="shared" si="1"/>
        <v>1.6593886462882095</v>
      </c>
    </row>
    <row r="31" spans="1:9" ht="18" customHeight="1">
      <c r="A31" s="94">
        <v>8</v>
      </c>
      <c r="B31" s="426" t="s">
        <v>400</v>
      </c>
      <c r="C31" s="427"/>
      <c r="D31" s="428" t="s">
        <v>308</v>
      </c>
      <c r="E31" s="429"/>
      <c r="F31" s="429"/>
      <c r="G31" s="430"/>
      <c r="H31" s="93">
        <v>49</v>
      </c>
      <c r="I31" s="161">
        <f t="shared" si="1"/>
        <v>1.4264919941775838</v>
      </c>
    </row>
    <row r="32" spans="1:9" ht="15.75" customHeight="1">
      <c r="A32" s="92">
        <v>9</v>
      </c>
      <c r="B32" s="426" t="s">
        <v>397</v>
      </c>
      <c r="C32" s="435"/>
      <c r="D32" s="428" t="s">
        <v>389</v>
      </c>
      <c r="E32" s="429"/>
      <c r="F32" s="429"/>
      <c r="G32" s="430"/>
      <c r="H32" s="93">
        <v>45</v>
      </c>
      <c r="I32" s="161">
        <f t="shared" si="1"/>
        <v>1.3100436681222707</v>
      </c>
    </row>
    <row r="33" spans="1:9" ht="27.75" customHeight="1">
      <c r="A33" s="94">
        <v>10</v>
      </c>
      <c r="B33" s="426" t="s">
        <v>466</v>
      </c>
      <c r="C33" s="427"/>
      <c r="D33" s="428" t="s">
        <v>467</v>
      </c>
      <c r="E33" s="429"/>
      <c r="F33" s="429"/>
      <c r="G33" s="430"/>
      <c r="H33" s="93">
        <v>43</v>
      </c>
      <c r="I33" s="161">
        <f t="shared" si="1"/>
        <v>1.2518195050946141</v>
      </c>
    </row>
    <row r="34" spans="1:3" ht="15">
      <c r="A34" s="3" t="s">
        <v>18</v>
      </c>
      <c r="B34" s="3"/>
      <c r="C34" s="3"/>
    </row>
    <row r="35" spans="1:3" ht="15">
      <c r="A35" s="3"/>
      <c r="B35" s="3"/>
      <c r="C35" s="3"/>
    </row>
    <row r="37" spans="3:7" ht="15">
      <c r="C37" s="404" t="s">
        <v>148</v>
      </c>
      <c r="D37" s="404"/>
      <c r="E37" s="404"/>
      <c r="F37" s="404"/>
      <c r="G37" s="404"/>
    </row>
    <row r="39" spans="1:9" ht="17.25" customHeight="1">
      <c r="A39" s="86" t="s">
        <v>135</v>
      </c>
      <c r="B39" s="432" t="s">
        <v>626</v>
      </c>
      <c r="C39" s="432"/>
      <c r="D39" s="432" t="s">
        <v>136</v>
      </c>
      <c r="E39" s="432"/>
      <c r="F39" s="432"/>
      <c r="G39" s="432"/>
      <c r="H39" s="86" t="s">
        <v>9</v>
      </c>
      <c r="I39" s="86" t="s">
        <v>137</v>
      </c>
    </row>
    <row r="40" spans="1:9" ht="29.25" customHeight="1">
      <c r="A40" s="92">
        <v>1</v>
      </c>
      <c r="B40" s="426" t="s">
        <v>468</v>
      </c>
      <c r="C40" s="427"/>
      <c r="D40" s="431" t="s">
        <v>469</v>
      </c>
      <c r="E40" s="429"/>
      <c r="F40" s="429"/>
      <c r="G40" s="430"/>
      <c r="H40" s="225">
        <v>1195</v>
      </c>
      <c r="I40" s="161">
        <f>H40/6617*100</f>
        <v>18.059543599818646</v>
      </c>
    </row>
    <row r="41" spans="1:9" ht="34.5" customHeight="1">
      <c r="A41" s="94">
        <v>2</v>
      </c>
      <c r="B41" s="426" t="s">
        <v>138</v>
      </c>
      <c r="C41" s="427"/>
      <c r="D41" s="431" t="s">
        <v>139</v>
      </c>
      <c r="E41" s="429"/>
      <c r="F41" s="429"/>
      <c r="G41" s="430"/>
      <c r="H41" s="93">
        <v>851</v>
      </c>
      <c r="I41" s="161">
        <f aca="true" t="shared" si="2" ref="I41:I49">H41/6617*100</f>
        <v>12.860813057276713</v>
      </c>
    </row>
    <row r="42" spans="1:9" ht="30.75" customHeight="1">
      <c r="A42" s="92">
        <v>3</v>
      </c>
      <c r="B42" s="426" t="s">
        <v>402</v>
      </c>
      <c r="C42" s="427"/>
      <c r="D42" s="431" t="s">
        <v>279</v>
      </c>
      <c r="E42" s="429"/>
      <c r="F42" s="429"/>
      <c r="G42" s="430"/>
      <c r="H42" s="93">
        <v>270</v>
      </c>
      <c r="I42" s="161">
        <f t="shared" si="2"/>
        <v>4.080398972343962</v>
      </c>
    </row>
    <row r="43" spans="1:9" ht="33.75" customHeight="1">
      <c r="A43" s="94">
        <v>4</v>
      </c>
      <c r="B43" s="426" t="s">
        <v>395</v>
      </c>
      <c r="C43" s="427"/>
      <c r="D43" s="431" t="s">
        <v>141</v>
      </c>
      <c r="E43" s="429"/>
      <c r="F43" s="429"/>
      <c r="G43" s="430"/>
      <c r="H43" s="93">
        <v>238</v>
      </c>
      <c r="I43" s="161">
        <f t="shared" si="2"/>
        <v>3.5967961311772703</v>
      </c>
    </row>
    <row r="44" spans="1:9" ht="27.75" customHeight="1">
      <c r="A44" s="92">
        <v>5</v>
      </c>
      <c r="B44" s="426" t="s">
        <v>144</v>
      </c>
      <c r="C44" s="427"/>
      <c r="D44" s="428" t="s">
        <v>145</v>
      </c>
      <c r="E44" s="429"/>
      <c r="F44" s="429"/>
      <c r="G44" s="430"/>
      <c r="H44" s="93">
        <v>156</v>
      </c>
      <c r="I44" s="161">
        <f t="shared" si="2"/>
        <v>2.357563850687623</v>
      </c>
    </row>
    <row r="45" spans="1:9" ht="20.25" customHeight="1">
      <c r="A45" s="94">
        <v>6</v>
      </c>
      <c r="B45" s="426" t="s">
        <v>398</v>
      </c>
      <c r="C45" s="427"/>
      <c r="D45" s="428" t="s">
        <v>146</v>
      </c>
      <c r="E45" s="429"/>
      <c r="F45" s="429"/>
      <c r="G45" s="430"/>
      <c r="H45" s="93">
        <v>112</v>
      </c>
      <c r="I45" s="161">
        <f t="shared" si="2"/>
        <v>1.6926099440834217</v>
      </c>
    </row>
    <row r="46" spans="1:9" ht="28.5" customHeight="1">
      <c r="A46" s="92">
        <v>7</v>
      </c>
      <c r="B46" s="426" t="s">
        <v>470</v>
      </c>
      <c r="C46" s="427"/>
      <c r="D46" s="428" t="s">
        <v>471</v>
      </c>
      <c r="E46" s="429"/>
      <c r="F46" s="429"/>
      <c r="G46" s="430"/>
      <c r="H46" s="93">
        <v>105</v>
      </c>
      <c r="I46" s="161">
        <f t="shared" si="2"/>
        <v>1.5868218225782078</v>
      </c>
    </row>
    <row r="47" spans="1:9" ht="18.75" customHeight="1">
      <c r="A47" s="94">
        <v>8</v>
      </c>
      <c r="B47" s="426" t="s">
        <v>405</v>
      </c>
      <c r="C47" s="427"/>
      <c r="D47" s="442" t="s">
        <v>371</v>
      </c>
      <c r="E47" s="442"/>
      <c r="F47" s="442"/>
      <c r="G47" s="443"/>
      <c r="H47" s="93">
        <v>89</v>
      </c>
      <c r="I47" s="161">
        <f t="shared" si="2"/>
        <v>1.3450204019948617</v>
      </c>
    </row>
    <row r="48" spans="1:9" ht="30.75" customHeight="1">
      <c r="A48" s="92">
        <v>9</v>
      </c>
      <c r="B48" s="426" t="s">
        <v>404</v>
      </c>
      <c r="C48" s="427"/>
      <c r="D48" s="442" t="s">
        <v>384</v>
      </c>
      <c r="E48" s="442"/>
      <c r="F48" s="442"/>
      <c r="G48" s="443"/>
      <c r="H48" s="93">
        <v>81</v>
      </c>
      <c r="I48" s="161">
        <f t="shared" si="2"/>
        <v>1.2241196917031887</v>
      </c>
    </row>
    <row r="49" spans="1:9" ht="29.25" customHeight="1">
      <c r="A49" s="94">
        <v>10</v>
      </c>
      <c r="B49" s="440" t="s">
        <v>403</v>
      </c>
      <c r="C49" s="441"/>
      <c r="D49" s="428" t="s">
        <v>149</v>
      </c>
      <c r="E49" s="429"/>
      <c r="F49" s="429"/>
      <c r="G49" s="430"/>
      <c r="H49" s="93">
        <v>80</v>
      </c>
      <c r="I49" s="161">
        <f t="shared" si="2"/>
        <v>1.2090071029167295</v>
      </c>
    </row>
    <row r="50" spans="2:4" ht="15">
      <c r="B50" s="3"/>
      <c r="C50" s="3"/>
      <c r="D50" s="3"/>
    </row>
    <row r="51" ht="15">
      <c r="A51" s="3" t="s">
        <v>18</v>
      </c>
    </row>
  </sheetData>
  <sheetProtection/>
  <mergeCells count="71">
    <mergeCell ref="B13:C13"/>
    <mergeCell ref="D13:G13"/>
    <mergeCell ref="B14:C14"/>
    <mergeCell ref="D14:G14"/>
    <mergeCell ref="B49:C49"/>
    <mergeCell ref="D49:G49"/>
    <mergeCell ref="B47:C47"/>
    <mergeCell ref="D47:G47"/>
    <mergeCell ref="B48:C48"/>
    <mergeCell ref="D48:G48"/>
    <mergeCell ref="B46:C46"/>
    <mergeCell ref="D46:G46"/>
    <mergeCell ref="B33:C33"/>
    <mergeCell ref="D41:G41"/>
    <mergeCell ref="D33:G33"/>
    <mergeCell ref="B43:C43"/>
    <mergeCell ref="D45:G45"/>
    <mergeCell ref="B45:C45"/>
    <mergeCell ref="B40:C40"/>
    <mergeCell ref="D40:G40"/>
    <mergeCell ref="B44:C44"/>
    <mergeCell ref="D44:G44"/>
    <mergeCell ref="D39:G39"/>
    <mergeCell ref="B11:C11"/>
    <mergeCell ref="D11:G11"/>
    <mergeCell ref="B32:C32"/>
    <mergeCell ref="D32:G32"/>
    <mergeCell ref="B42:C42"/>
    <mergeCell ref="C37:G37"/>
    <mergeCell ref="B27:C27"/>
    <mergeCell ref="D31:G31"/>
    <mergeCell ref="D30:G30"/>
    <mergeCell ref="B30:C30"/>
    <mergeCell ref="B41:C41"/>
    <mergeCell ref="D42:G42"/>
    <mergeCell ref="D43:G43"/>
    <mergeCell ref="B39:C39"/>
    <mergeCell ref="B31:C31"/>
    <mergeCell ref="B26:C26"/>
    <mergeCell ref="D26:G26"/>
    <mergeCell ref="B28:C28"/>
    <mergeCell ref="D28:G28"/>
    <mergeCell ref="B29:C29"/>
    <mergeCell ref="D29:G29"/>
    <mergeCell ref="D27:G27"/>
    <mergeCell ref="C21:G21"/>
    <mergeCell ref="B23:C23"/>
    <mergeCell ref="D23:G23"/>
    <mergeCell ref="D17:G17"/>
    <mergeCell ref="B25:C25"/>
    <mergeCell ref="D25:G25"/>
    <mergeCell ref="D7:G7"/>
    <mergeCell ref="B12:C12"/>
    <mergeCell ref="D12:G12"/>
    <mergeCell ref="B24:C24"/>
    <mergeCell ref="D24:G24"/>
    <mergeCell ref="B15:C15"/>
    <mergeCell ref="D15:G15"/>
    <mergeCell ref="B16:C16"/>
    <mergeCell ref="D16:G16"/>
    <mergeCell ref="B17:C17"/>
    <mergeCell ref="B10:C10"/>
    <mergeCell ref="D10:G10"/>
    <mergeCell ref="A2:J2"/>
    <mergeCell ref="B8:C8"/>
    <mergeCell ref="D8:G8"/>
    <mergeCell ref="B9:C9"/>
    <mergeCell ref="D9:G9"/>
    <mergeCell ref="A3:I3"/>
    <mergeCell ref="C5:G5"/>
    <mergeCell ref="B7:C7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&amp;L17.01.2014&amp;CTÜRKİYE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4.00390625" style="282" customWidth="1"/>
    <col min="2" max="2" width="8.421875" style="282" customWidth="1"/>
    <col min="3" max="3" width="13.00390625" style="282" customWidth="1"/>
    <col min="4" max="6" width="9.140625" style="282" customWidth="1"/>
    <col min="7" max="7" width="10.00390625" style="282" customWidth="1"/>
    <col min="8" max="8" width="6.8515625" style="282" customWidth="1"/>
    <col min="9" max="9" width="6.28125" style="282" customWidth="1"/>
    <col min="10" max="10" width="8.00390625" style="282" customWidth="1"/>
    <col min="11" max="164" width="9.140625" style="282" customWidth="1"/>
    <col min="165" max="165" width="5.140625" style="282" customWidth="1"/>
    <col min="166" max="16384" width="9.140625" style="282" customWidth="1"/>
  </cols>
  <sheetData>
    <row r="1" spans="1:10" ht="17.25" customHeight="1" thickBot="1">
      <c r="A1" s="447" t="s">
        <v>447</v>
      </c>
      <c r="B1" s="387"/>
      <c r="C1" s="387"/>
      <c r="D1" s="387"/>
      <c r="E1" s="387"/>
      <c r="F1" s="387"/>
      <c r="G1" s="387"/>
      <c r="H1" s="387"/>
      <c r="I1" s="387"/>
      <c r="J1" s="78"/>
    </row>
    <row r="2" spans="1:9" ht="16.5" customHeight="1">
      <c r="A2" s="448" t="s">
        <v>448</v>
      </c>
      <c r="B2" s="373"/>
      <c r="C2" s="373"/>
      <c r="D2" s="373"/>
      <c r="E2" s="373"/>
      <c r="F2" s="373"/>
      <c r="G2" s="373"/>
      <c r="H2" s="373"/>
      <c r="I2" s="373"/>
    </row>
    <row r="3" spans="3:7" ht="15">
      <c r="C3" s="404" t="s">
        <v>134</v>
      </c>
      <c r="D3" s="404"/>
      <c r="E3" s="404"/>
      <c r="F3" s="404"/>
      <c r="G3" s="404"/>
    </row>
    <row r="4" spans="1:9" ht="15.75" customHeight="1">
      <c r="A4" s="277" t="s">
        <v>135</v>
      </c>
      <c r="B4" s="432" t="s">
        <v>626</v>
      </c>
      <c r="C4" s="432"/>
      <c r="D4" s="432" t="s">
        <v>136</v>
      </c>
      <c r="E4" s="432"/>
      <c r="F4" s="432"/>
      <c r="G4" s="432"/>
      <c r="H4" s="277" t="s">
        <v>9</v>
      </c>
      <c r="I4" s="277" t="s">
        <v>628</v>
      </c>
    </row>
    <row r="5" spans="1:9" ht="28.5" customHeight="1">
      <c r="A5" s="92">
        <v>1</v>
      </c>
      <c r="B5" s="444" t="s">
        <v>138</v>
      </c>
      <c r="C5" s="444"/>
      <c r="D5" s="449" t="s">
        <v>139</v>
      </c>
      <c r="E5" s="450"/>
      <c r="F5" s="450"/>
      <c r="G5" s="450"/>
      <c r="H5" s="93">
        <v>165</v>
      </c>
      <c r="I5" s="161">
        <f>H5/1820*100</f>
        <v>9.065934065934066</v>
      </c>
    </row>
    <row r="6" spans="1:9" ht="15.75" customHeight="1">
      <c r="A6" s="94">
        <v>2</v>
      </c>
      <c r="B6" s="444" t="s">
        <v>390</v>
      </c>
      <c r="C6" s="444"/>
      <c r="D6" s="446" t="s">
        <v>140</v>
      </c>
      <c r="E6" s="446"/>
      <c r="F6" s="446"/>
      <c r="G6" s="446"/>
      <c r="H6" s="93">
        <v>56</v>
      </c>
      <c r="I6" s="161">
        <f aca="true" t="shared" si="0" ref="I6:I14">H6/1820*100</f>
        <v>3.076923076923077</v>
      </c>
    </row>
    <row r="7" spans="1:9" ht="28.5" customHeight="1">
      <c r="A7" s="92">
        <v>3</v>
      </c>
      <c r="B7" s="444" t="s">
        <v>394</v>
      </c>
      <c r="C7" s="444"/>
      <c r="D7" s="445" t="s">
        <v>313</v>
      </c>
      <c r="E7" s="446"/>
      <c r="F7" s="446"/>
      <c r="G7" s="446"/>
      <c r="H7" s="93">
        <v>32</v>
      </c>
      <c r="I7" s="161">
        <f t="shared" si="0"/>
        <v>1.7582417582417582</v>
      </c>
    </row>
    <row r="8" spans="1:9" ht="45" customHeight="1">
      <c r="A8" s="94">
        <v>4</v>
      </c>
      <c r="B8" s="444" t="s">
        <v>144</v>
      </c>
      <c r="C8" s="444"/>
      <c r="D8" s="445" t="s">
        <v>145</v>
      </c>
      <c r="E8" s="445"/>
      <c r="F8" s="445"/>
      <c r="G8" s="445"/>
      <c r="H8" s="93">
        <v>30</v>
      </c>
      <c r="I8" s="161">
        <f t="shared" si="0"/>
        <v>1.6483516483516485</v>
      </c>
    </row>
    <row r="9" spans="1:9" ht="13.5" customHeight="1">
      <c r="A9" s="92">
        <v>5</v>
      </c>
      <c r="B9" s="444" t="s">
        <v>400</v>
      </c>
      <c r="C9" s="444"/>
      <c r="D9" s="445" t="s">
        <v>308</v>
      </c>
      <c r="E9" s="446"/>
      <c r="F9" s="446"/>
      <c r="G9" s="446"/>
      <c r="H9" s="93">
        <v>29</v>
      </c>
      <c r="I9" s="161">
        <f t="shared" si="0"/>
        <v>1.5934065934065933</v>
      </c>
    </row>
    <row r="10" spans="1:9" ht="26.25" customHeight="1">
      <c r="A10" s="94">
        <v>6</v>
      </c>
      <c r="B10" s="444" t="s">
        <v>393</v>
      </c>
      <c r="C10" s="444"/>
      <c r="D10" s="445" t="s">
        <v>307</v>
      </c>
      <c r="E10" s="445"/>
      <c r="F10" s="445"/>
      <c r="G10" s="445"/>
      <c r="H10" s="93">
        <v>28</v>
      </c>
      <c r="I10" s="161">
        <f t="shared" si="0"/>
        <v>1.5384615384615385</v>
      </c>
    </row>
    <row r="11" spans="1:9" ht="13.5" customHeight="1">
      <c r="A11" s="92">
        <v>7</v>
      </c>
      <c r="B11" s="444" t="s">
        <v>405</v>
      </c>
      <c r="C11" s="444"/>
      <c r="D11" s="445" t="s">
        <v>371</v>
      </c>
      <c r="E11" s="445"/>
      <c r="F11" s="445"/>
      <c r="G11" s="445"/>
      <c r="H11" s="93">
        <v>27</v>
      </c>
      <c r="I11" s="161">
        <f t="shared" si="0"/>
        <v>1.4835164835164834</v>
      </c>
    </row>
    <row r="12" spans="1:9" ht="30" customHeight="1">
      <c r="A12" s="94">
        <v>8</v>
      </c>
      <c r="B12" s="444" t="s">
        <v>391</v>
      </c>
      <c r="C12" s="444"/>
      <c r="D12" s="445" t="s">
        <v>306</v>
      </c>
      <c r="E12" s="446"/>
      <c r="F12" s="446"/>
      <c r="G12" s="446"/>
      <c r="H12" s="93">
        <v>24</v>
      </c>
      <c r="I12" s="161">
        <f t="shared" si="0"/>
        <v>1.3186813186813187</v>
      </c>
    </row>
    <row r="13" spans="1:9" ht="27.75" customHeight="1">
      <c r="A13" s="92">
        <v>9</v>
      </c>
      <c r="B13" s="444" t="s">
        <v>399</v>
      </c>
      <c r="C13" s="444"/>
      <c r="D13" s="445" t="s">
        <v>147</v>
      </c>
      <c r="E13" s="445"/>
      <c r="F13" s="445"/>
      <c r="G13" s="445"/>
      <c r="H13" s="93">
        <v>24</v>
      </c>
      <c r="I13" s="161">
        <f t="shared" si="0"/>
        <v>1.3186813186813187</v>
      </c>
    </row>
    <row r="14" spans="1:9" ht="16.5" customHeight="1">
      <c r="A14" s="94">
        <v>10</v>
      </c>
      <c r="B14" s="444" t="s">
        <v>392</v>
      </c>
      <c r="C14" s="444"/>
      <c r="D14" s="445" t="s">
        <v>142</v>
      </c>
      <c r="E14" s="445"/>
      <c r="F14" s="445"/>
      <c r="G14" s="445"/>
      <c r="H14" s="93">
        <v>23</v>
      </c>
      <c r="I14" s="161">
        <f t="shared" si="0"/>
        <v>1.2637362637362637</v>
      </c>
    </row>
    <row r="15" spans="3:7" ht="15">
      <c r="C15" s="404" t="s">
        <v>143</v>
      </c>
      <c r="D15" s="404"/>
      <c r="E15" s="404"/>
      <c r="F15" s="404"/>
      <c r="G15" s="404"/>
    </row>
    <row r="16" spans="1:9" ht="15" customHeight="1">
      <c r="A16" s="277" t="s">
        <v>135</v>
      </c>
      <c r="B16" s="432" t="s">
        <v>626</v>
      </c>
      <c r="C16" s="432"/>
      <c r="D16" s="432" t="s">
        <v>136</v>
      </c>
      <c r="E16" s="432"/>
      <c r="F16" s="432"/>
      <c r="G16" s="432"/>
      <c r="H16" s="277" t="s">
        <v>9</v>
      </c>
      <c r="I16" s="341" t="s">
        <v>628</v>
      </c>
    </row>
    <row r="17" spans="1:9" ht="28.5" customHeight="1">
      <c r="A17" s="92">
        <v>1</v>
      </c>
      <c r="B17" s="444" t="s">
        <v>138</v>
      </c>
      <c r="C17" s="444"/>
      <c r="D17" s="446" t="s">
        <v>139</v>
      </c>
      <c r="E17" s="446"/>
      <c r="F17" s="446"/>
      <c r="G17" s="446"/>
      <c r="H17" s="225">
        <v>1250</v>
      </c>
      <c r="I17" s="161">
        <f>H17/13641*100</f>
        <v>9.163551059306503</v>
      </c>
    </row>
    <row r="18" spans="1:9" ht="44.25" customHeight="1">
      <c r="A18" s="94">
        <v>2</v>
      </c>
      <c r="B18" s="444" t="s">
        <v>144</v>
      </c>
      <c r="C18" s="444"/>
      <c r="D18" s="445" t="s">
        <v>145</v>
      </c>
      <c r="E18" s="446"/>
      <c r="F18" s="446"/>
      <c r="G18" s="446"/>
      <c r="H18" s="93">
        <v>389</v>
      </c>
      <c r="I18" s="161">
        <f aca="true" t="shared" si="1" ref="I18:I26">H18/13641*100</f>
        <v>2.8516970896561835</v>
      </c>
    </row>
    <row r="19" spans="1:9" ht="30.75" customHeight="1">
      <c r="A19" s="92">
        <v>3</v>
      </c>
      <c r="B19" s="444" t="s">
        <v>393</v>
      </c>
      <c r="C19" s="444"/>
      <c r="D19" s="445" t="s">
        <v>307</v>
      </c>
      <c r="E19" s="446"/>
      <c r="F19" s="446"/>
      <c r="G19" s="446"/>
      <c r="H19" s="93">
        <v>379</v>
      </c>
      <c r="I19" s="161">
        <f t="shared" si="1"/>
        <v>2.7783886811817315</v>
      </c>
    </row>
    <row r="20" spans="1:9" ht="27.75" customHeight="1">
      <c r="A20" s="94">
        <v>4</v>
      </c>
      <c r="B20" s="444" t="s">
        <v>406</v>
      </c>
      <c r="C20" s="444"/>
      <c r="D20" s="446" t="s">
        <v>373</v>
      </c>
      <c r="E20" s="446"/>
      <c r="F20" s="446"/>
      <c r="G20" s="446"/>
      <c r="H20" s="93">
        <v>286</v>
      </c>
      <c r="I20" s="161">
        <f t="shared" si="1"/>
        <v>2.0966204823693277</v>
      </c>
    </row>
    <row r="21" spans="1:9" ht="14.25" customHeight="1">
      <c r="A21" s="92">
        <v>5</v>
      </c>
      <c r="B21" s="444" t="s">
        <v>405</v>
      </c>
      <c r="C21" s="444"/>
      <c r="D21" s="445" t="s">
        <v>371</v>
      </c>
      <c r="E21" s="445"/>
      <c r="F21" s="445"/>
      <c r="G21" s="445"/>
      <c r="H21" s="93">
        <v>275</v>
      </c>
      <c r="I21" s="161">
        <f t="shared" si="1"/>
        <v>2.0159812330474307</v>
      </c>
    </row>
    <row r="22" spans="1:9" ht="13.5" customHeight="1">
      <c r="A22" s="94">
        <v>6</v>
      </c>
      <c r="B22" s="444" t="s">
        <v>398</v>
      </c>
      <c r="C22" s="444"/>
      <c r="D22" s="445" t="s">
        <v>146</v>
      </c>
      <c r="E22" s="445"/>
      <c r="F22" s="445"/>
      <c r="G22" s="445"/>
      <c r="H22" s="93">
        <v>274</v>
      </c>
      <c r="I22" s="161">
        <f t="shared" si="1"/>
        <v>2.008650392199985</v>
      </c>
    </row>
    <row r="23" spans="1:9" ht="15.75" customHeight="1">
      <c r="A23" s="92">
        <v>7</v>
      </c>
      <c r="B23" s="444" t="s">
        <v>395</v>
      </c>
      <c r="C23" s="444"/>
      <c r="D23" s="445" t="s">
        <v>141</v>
      </c>
      <c r="E23" s="446"/>
      <c r="F23" s="446"/>
      <c r="G23" s="446"/>
      <c r="H23" s="93">
        <v>237</v>
      </c>
      <c r="I23" s="161">
        <f t="shared" si="1"/>
        <v>1.7374092808445127</v>
      </c>
    </row>
    <row r="24" spans="1:9" ht="27" customHeight="1">
      <c r="A24" s="94">
        <v>8</v>
      </c>
      <c r="B24" s="444" t="s">
        <v>399</v>
      </c>
      <c r="C24" s="444"/>
      <c r="D24" s="445" t="s">
        <v>147</v>
      </c>
      <c r="E24" s="446"/>
      <c r="F24" s="446"/>
      <c r="G24" s="446"/>
      <c r="H24" s="93">
        <v>218</v>
      </c>
      <c r="I24" s="161">
        <f t="shared" si="1"/>
        <v>1.5981233047430539</v>
      </c>
    </row>
    <row r="25" spans="1:9" ht="30" customHeight="1">
      <c r="A25" s="92">
        <v>9</v>
      </c>
      <c r="B25" s="444" t="s">
        <v>403</v>
      </c>
      <c r="C25" s="444"/>
      <c r="D25" s="445" t="s">
        <v>149</v>
      </c>
      <c r="E25" s="446"/>
      <c r="F25" s="446"/>
      <c r="G25" s="446"/>
      <c r="H25" s="93">
        <v>209</v>
      </c>
      <c r="I25" s="161">
        <f t="shared" si="1"/>
        <v>1.5321457371160472</v>
      </c>
    </row>
    <row r="26" spans="1:9" ht="18.75" customHeight="1">
      <c r="A26" s="94">
        <v>10</v>
      </c>
      <c r="B26" s="444" t="s">
        <v>396</v>
      </c>
      <c r="C26" s="444"/>
      <c r="D26" s="445" t="s">
        <v>372</v>
      </c>
      <c r="E26" s="446"/>
      <c r="F26" s="446"/>
      <c r="G26" s="446"/>
      <c r="H26" s="93">
        <v>203</v>
      </c>
      <c r="I26" s="161">
        <f t="shared" si="1"/>
        <v>1.488160692031376</v>
      </c>
    </row>
    <row r="27" spans="1:3" ht="15">
      <c r="A27" s="3"/>
      <c r="B27" s="3"/>
      <c r="C27" s="3"/>
    </row>
    <row r="28" spans="3:7" ht="15">
      <c r="C28" s="404" t="s">
        <v>383</v>
      </c>
      <c r="D28" s="404"/>
      <c r="E28" s="404"/>
      <c r="F28" s="404"/>
      <c r="G28" s="404"/>
    </row>
    <row r="29" spans="1:9" ht="25.5" customHeight="1">
      <c r="A29" s="277" t="s">
        <v>135</v>
      </c>
      <c r="B29" s="432" t="s">
        <v>626</v>
      </c>
      <c r="C29" s="432"/>
      <c r="D29" s="432" t="s">
        <v>136</v>
      </c>
      <c r="E29" s="432"/>
      <c r="F29" s="432"/>
      <c r="G29" s="432"/>
      <c r="H29" s="277" t="s">
        <v>9</v>
      </c>
      <c r="I29" s="341" t="s">
        <v>634</v>
      </c>
    </row>
    <row r="30" spans="1:9" ht="42" customHeight="1">
      <c r="A30" s="92">
        <v>1</v>
      </c>
      <c r="B30" s="444" t="s">
        <v>144</v>
      </c>
      <c r="C30" s="444" t="s">
        <v>144</v>
      </c>
      <c r="D30" s="446" t="s">
        <v>145</v>
      </c>
      <c r="E30" s="446" t="s">
        <v>145</v>
      </c>
      <c r="F30" s="446" t="s">
        <v>145</v>
      </c>
      <c r="G30" s="446" t="s">
        <v>145</v>
      </c>
      <c r="H30" s="285">
        <v>3280</v>
      </c>
      <c r="I30" s="286">
        <f>H30/19873*100</f>
        <v>16.50480551502038</v>
      </c>
    </row>
    <row r="31" spans="1:9" ht="30" customHeight="1">
      <c r="A31" s="94">
        <v>2</v>
      </c>
      <c r="B31" s="444" t="s">
        <v>138</v>
      </c>
      <c r="C31" s="444" t="s">
        <v>138</v>
      </c>
      <c r="D31" s="446" t="s">
        <v>139</v>
      </c>
      <c r="E31" s="446" t="s">
        <v>139</v>
      </c>
      <c r="F31" s="446" t="s">
        <v>139</v>
      </c>
      <c r="G31" s="446" t="s">
        <v>139</v>
      </c>
      <c r="H31" s="285">
        <v>2223</v>
      </c>
      <c r="I31" s="286">
        <f>H31/19873*100</f>
        <v>11.186031298747045</v>
      </c>
    </row>
    <row r="32" spans="1:9" ht="27.75" customHeight="1">
      <c r="A32" s="92">
        <v>3</v>
      </c>
      <c r="B32" s="444" t="s">
        <v>395</v>
      </c>
      <c r="C32" s="444" t="s">
        <v>395</v>
      </c>
      <c r="D32" s="446" t="s">
        <v>141</v>
      </c>
      <c r="E32" s="446" t="s">
        <v>141</v>
      </c>
      <c r="F32" s="446" t="s">
        <v>141</v>
      </c>
      <c r="G32" s="446" t="s">
        <v>141</v>
      </c>
      <c r="H32" s="287">
        <v>934</v>
      </c>
      <c r="I32" s="286">
        <f aca="true" t="shared" si="2" ref="I32:I39">H32/19873*100</f>
        <v>4.6998440094600715</v>
      </c>
    </row>
    <row r="33" spans="1:9" ht="43.5" customHeight="1">
      <c r="A33" s="94">
        <v>4</v>
      </c>
      <c r="B33" s="444" t="s">
        <v>402</v>
      </c>
      <c r="C33" s="444" t="s">
        <v>402</v>
      </c>
      <c r="D33" s="446" t="s">
        <v>279</v>
      </c>
      <c r="E33" s="446" t="s">
        <v>279</v>
      </c>
      <c r="F33" s="446" t="s">
        <v>279</v>
      </c>
      <c r="G33" s="446" t="s">
        <v>279</v>
      </c>
      <c r="H33" s="287">
        <v>795</v>
      </c>
      <c r="I33" s="286">
        <f t="shared" si="2"/>
        <v>4.000402556232074</v>
      </c>
    </row>
    <row r="34" spans="1:9" ht="30.75" customHeight="1">
      <c r="A34" s="92">
        <v>5</v>
      </c>
      <c r="B34" s="444" t="s">
        <v>404</v>
      </c>
      <c r="C34" s="444" t="s">
        <v>404</v>
      </c>
      <c r="D34" s="445" t="s">
        <v>384</v>
      </c>
      <c r="E34" s="446" t="s">
        <v>384</v>
      </c>
      <c r="F34" s="446" t="s">
        <v>384</v>
      </c>
      <c r="G34" s="446" t="s">
        <v>384</v>
      </c>
      <c r="H34" s="287">
        <v>526</v>
      </c>
      <c r="I34" s="286">
        <f t="shared" si="2"/>
        <v>2.646807225884366</v>
      </c>
    </row>
    <row r="35" spans="1:9" ht="31.5" customHeight="1">
      <c r="A35" s="94">
        <v>6</v>
      </c>
      <c r="B35" s="444" t="s">
        <v>403</v>
      </c>
      <c r="C35" s="444" t="s">
        <v>403</v>
      </c>
      <c r="D35" s="445" t="s">
        <v>149</v>
      </c>
      <c r="E35" s="446" t="s">
        <v>149</v>
      </c>
      <c r="F35" s="446" t="s">
        <v>149</v>
      </c>
      <c r="G35" s="446" t="s">
        <v>149</v>
      </c>
      <c r="H35" s="287">
        <v>443</v>
      </c>
      <c r="I35" s="286">
        <f t="shared" si="2"/>
        <v>2.229155135107935</v>
      </c>
    </row>
    <row r="36" spans="1:9" ht="18.75" customHeight="1">
      <c r="A36" s="92">
        <v>7</v>
      </c>
      <c r="B36" s="444" t="s">
        <v>630</v>
      </c>
      <c r="C36" s="444" t="s">
        <v>630</v>
      </c>
      <c r="D36" s="445" t="s">
        <v>631</v>
      </c>
      <c r="E36" s="446" t="s">
        <v>631</v>
      </c>
      <c r="F36" s="446" t="s">
        <v>631</v>
      </c>
      <c r="G36" s="446" t="s">
        <v>631</v>
      </c>
      <c r="H36" s="287">
        <v>291</v>
      </c>
      <c r="I36" s="286">
        <f t="shared" si="2"/>
        <v>1.4642982941679665</v>
      </c>
    </row>
    <row r="37" spans="1:9" ht="26.25" customHeight="1">
      <c r="A37" s="94">
        <v>8</v>
      </c>
      <c r="B37" s="444" t="s">
        <v>472</v>
      </c>
      <c r="C37" s="444" t="s">
        <v>472</v>
      </c>
      <c r="D37" s="445" t="s">
        <v>473</v>
      </c>
      <c r="E37" s="446" t="s">
        <v>473</v>
      </c>
      <c r="F37" s="446" t="s">
        <v>473</v>
      </c>
      <c r="G37" s="446" t="s">
        <v>473</v>
      </c>
      <c r="H37" s="287">
        <v>274</v>
      </c>
      <c r="I37" s="286">
        <f t="shared" si="2"/>
        <v>1.3787550948523122</v>
      </c>
    </row>
    <row r="38" spans="1:9" ht="18" customHeight="1">
      <c r="A38" s="92">
        <v>9</v>
      </c>
      <c r="B38" s="444" t="s">
        <v>398</v>
      </c>
      <c r="C38" s="444" t="s">
        <v>398</v>
      </c>
      <c r="D38" s="445" t="s">
        <v>146</v>
      </c>
      <c r="E38" s="446" t="s">
        <v>146</v>
      </c>
      <c r="F38" s="446" t="s">
        <v>146</v>
      </c>
      <c r="G38" s="446" t="s">
        <v>146</v>
      </c>
      <c r="H38" s="287">
        <v>260</v>
      </c>
      <c r="I38" s="286">
        <f t="shared" si="2"/>
        <v>1.3083077542394204</v>
      </c>
    </row>
    <row r="39" spans="1:9" ht="30.75" customHeight="1">
      <c r="A39" s="94">
        <v>10</v>
      </c>
      <c r="B39" s="444" t="s">
        <v>632</v>
      </c>
      <c r="C39" s="444" t="s">
        <v>632</v>
      </c>
      <c r="D39" s="445" t="s">
        <v>633</v>
      </c>
      <c r="E39" s="446" t="s">
        <v>633</v>
      </c>
      <c r="F39" s="446" t="s">
        <v>633</v>
      </c>
      <c r="G39" s="446" t="s">
        <v>633</v>
      </c>
      <c r="H39" s="287">
        <v>258</v>
      </c>
      <c r="I39" s="286">
        <f t="shared" si="2"/>
        <v>1.2982438484375787</v>
      </c>
    </row>
    <row r="40" spans="1:8" ht="15">
      <c r="A40" s="282" t="s">
        <v>629</v>
      </c>
      <c r="B40" s="289"/>
      <c r="C40" s="289"/>
      <c r="D40" s="289"/>
      <c r="E40" s="289"/>
      <c r="F40" s="289"/>
      <c r="G40" s="289"/>
      <c r="H40" s="289"/>
    </row>
    <row r="41" spans="1:8" ht="15">
      <c r="A41" s="342"/>
      <c r="B41" s="342"/>
      <c r="C41" s="342"/>
      <c r="D41" s="342"/>
      <c r="E41" s="342"/>
      <c r="F41" s="342"/>
      <c r="G41" s="342"/>
      <c r="H41" s="342"/>
    </row>
    <row r="42" ht="15">
      <c r="A42" s="3" t="s">
        <v>18</v>
      </c>
    </row>
  </sheetData>
  <sheetProtection/>
  <mergeCells count="71"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C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D32:G32"/>
    <mergeCell ref="B25:C25"/>
    <mergeCell ref="D25:G25"/>
    <mergeCell ref="B26:C26"/>
    <mergeCell ref="D26:G26"/>
    <mergeCell ref="C28:G28"/>
    <mergeCell ref="B29:C29"/>
    <mergeCell ref="D29:G29"/>
    <mergeCell ref="D33:G33"/>
    <mergeCell ref="B34:C34"/>
    <mergeCell ref="D34:G34"/>
    <mergeCell ref="B35:C35"/>
    <mergeCell ref="D35:G35"/>
    <mergeCell ref="B30:C30"/>
    <mergeCell ref="D30:G30"/>
    <mergeCell ref="B31:C31"/>
    <mergeCell ref="D31:G31"/>
    <mergeCell ref="B32:C32"/>
    <mergeCell ref="B39:C39"/>
    <mergeCell ref="D39:G39"/>
    <mergeCell ref="A1:I1"/>
    <mergeCell ref="B36:C36"/>
    <mergeCell ref="D36:G36"/>
    <mergeCell ref="B37:C37"/>
    <mergeCell ref="D37:G37"/>
    <mergeCell ref="B38:C38"/>
    <mergeCell ref="D38:G38"/>
    <mergeCell ref="B33:C33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paperSize="9" scale="130" r:id="rId1"/>
  <headerFooter>
    <oddFooter>&amp;L17.01.2014&amp;CTÜRKİYE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X19" sqref="X19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28125" style="95" customWidth="1"/>
    <col min="5" max="5" width="5.7109375" style="95" customWidth="1"/>
    <col min="6" max="6" width="5.2812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475" t="s">
        <v>444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297"/>
      <c r="R1" s="297"/>
    </row>
    <row r="3" spans="1:18" ht="15.75">
      <c r="A3" s="460" t="s">
        <v>150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</row>
    <row r="4" ht="15.75" thickBot="1">
      <c r="K4" s="95"/>
    </row>
    <row r="5" spans="1:18" s="97" customFormat="1" ht="17.25" customHeight="1" thickBot="1" thickTop="1">
      <c r="A5" s="298"/>
      <c r="B5" s="457" t="s">
        <v>151</v>
      </c>
      <c r="C5" s="461" t="s">
        <v>449</v>
      </c>
      <c r="D5" s="462"/>
      <c r="E5" s="462"/>
      <c r="F5" s="462"/>
      <c r="G5" s="462"/>
      <c r="H5" s="462"/>
      <c r="I5" s="462"/>
      <c r="J5" s="463"/>
      <c r="K5" s="461" t="s">
        <v>450</v>
      </c>
      <c r="L5" s="462"/>
      <c r="M5" s="462"/>
      <c r="N5" s="462"/>
      <c r="O5" s="462"/>
      <c r="P5" s="462"/>
      <c r="Q5" s="462"/>
      <c r="R5" s="463"/>
    </row>
    <row r="6" spans="1:18" ht="15.75" customHeight="1" thickTop="1">
      <c r="A6" s="299" t="s">
        <v>617</v>
      </c>
      <c r="B6" s="458"/>
      <c r="C6" s="464" t="s">
        <v>152</v>
      </c>
      <c r="D6" s="465"/>
      <c r="E6" s="452"/>
      <c r="F6" s="451" t="s">
        <v>153</v>
      </c>
      <c r="G6" s="466"/>
      <c r="H6" s="465" t="s">
        <v>154</v>
      </c>
      <c r="I6" s="465"/>
      <c r="J6" s="466"/>
      <c r="K6" s="465" t="s">
        <v>152</v>
      </c>
      <c r="L6" s="465"/>
      <c r="M6" s="465"/>
      <c r="N6" s="451" t="s">
        <v>153</v>
      </c>
      <c r="O6" s="452"/>
      <c r="P6" s="451" t="s">
        <v>154</v>
      </c>
      <c r="Q6" s="483"/>
      <c r="R6" s="466"/>
    </row>
    <row r="7" spans="1:18" ht="15" customHeight="1">
      <c r="A7" s="299" t="s">
        <v>616</v>
      </c>
      <c r="B7" s="458"/>
      <c r="C7" s="456" t="s">
        <v>155</v>
      </c>
      <c r="D7" s="467" t="s">
        <v>156</v>
      </c>
      <c r="E7" s="469" t="s">
        <v>157</v>
      </c>
      <c r="F7" s="455" t="s">
        <v>155</v>
      </c>
      <c r="G7" s="471" t="s">
        <v>156</v>
      </c>
      <c r="H7" s="473" t="s">
        <v>155</v>
      </c>
      <c r="I7" s="467" t="s">
        <v>156</v>
      </c>
      <c r="J7" s="453" t="s">
        <v>157</v>
      </c>
      <c r="K7" s="455" t="s">
        <v>155</v>
      </c>
      <c r="L7" s="478" t="s">
        <v>156</v>
      </c>
      <c r="M7" s="476" t="s">
        <v>157</v>
      </c>
      <c r="N7" s="479" t="s">
        <v>155</v>
      </c>
      <c r="O7" s="481" t="s">
        <v>156</v>
      </c>
      <c r="P7" s="455" t="s">
        <v>155</v>
      </c>
      <c r="Q7" s="478" t="s">
        <v>156</v>
      </c>
      <c r="R7" s="476" t="s">
        <v>157</v>
      </c>
    </row>
    <row r="8" spans="1:18" ht="24.75" customHeight="1" thickBot="1">
      <c r="A8" s="300"/>
      <c r="B8" s="459"/>
      <c r="C8" s="484"/>
      <c r="D8" s="468"/>
      <c r="E8" s="470"/>
      <c r="F8" s="456"/>
      <c r="G8" s="472"/>
      <c r="H8" s="474"/>
      <c r="I8" s="468"/>
      <c r="J8" s="454"/>
      <c r="K8" s="456"/>
      <c r="L8" s="467"/>
      <c r="M8" s="477"/>
      <c r="N8" s="480"/>
      <c r="O8" s="482"/>
      <c r="P8" s="456"/>
      <c r="Q8" s="467"/>
      <c r="R8" s="477"/>
    </row>
    <row r="9" spans="1:18" ht="15.75" thickTop="1">
      <c r="A9" s="301" t="s">
        <v>475</v>
      </c>
      <c r="B9" s="302" t="s">
        <v>158</v>
      </c>
      <c r="C9" s="303">
        <v>79</v>
      </c>
      <c r="D9" s="304">
        <v>0</v>
      </c>
      <c r="E9" s="305">
        <v>57</v>
      </c>
      <c r="F9" s="303">
        <v>25</v>
      </c>
      <c r="G9" s="305">
        <v>0</v>
      </c>
      <c r="H9" s="303">
        <v>32</v>
      </c>
      <c r="I9" s="304">
        <v>2</v>
      </c>
      <c r="J9" s="305">
        <v>44</v>
      </c>
      <c r="K9" s="303">
        <v>63</v>
      </c>
      <c r="L9" s="304">
        <v>1</v>
      </c>
      <c r="M9" s="305">
        <v>105</v>
      </c>
      <c r="N9" s="303">
        <v>40</v>
      </c>
      <c r="O9" s="305">
        <v>3</v>
      </c>
      <c r="P9" s="303">
        <v>33</v>
      </c>
      <c r="Q9" s="304">
        <v>0</v>
      </c>
      <c r="R9" s="305">
        <v>65</v>
      </c>
    </row>
    <row r="10" spans="1:18" ht="15">
      <c r="A10" s="306" t="s">
        <v>476</v>
      </c>
      <c r="B10" s="306" t="s">
        <v>159</v>
      </c>
      <c r="C10" s="307">
        <v>11</v>
      </c>
      <c r="D10" s="308">
        <v>3</v>
      </c>
      <c r="E10" s="309">
        <v>31</v>
      </c>
      <c r="F10" s="307">
        <v>7</v>
      </c>
      <c r="G10" s="309">
        <v>0</v>
      </c>
      <c r="H10" s="307">
        <v>2</v>
      </c>
      <c r="I10" s="308">
        <v>1</v>
      </c>
      <c r="J10" s="309">
        <v>1</v>
      </c>
      <c r="K10" s="307">
        <v>14</v>
      </c>
      <c r="L10" s="308">
        <v>0</v>
      </c>
      <c r="M10" s="309">
        <v>6</v>
      </c>
      <c r="N10" s="307">
        <v>8</v>
      </c>
      <c r="O10" s="309">
        <v>2</v>
      </c>
      <c r="P10" s="307">
        <v>1</v>
      </c>
      <c r="Q10" s="308">
        <v>0</v>
      </c>
      <c r="R10" s="309">
        <v>4</v>
      </c>
    </row>
    <row r="11" spans="1:18" ht="15">
      <c r="A11" s="301" t="s">
        <v>477</v>
      </c>
      <c r="B11" s="301" t="s">
        <v>160</v>
      </c>
      <c r="C11" s="307">
        <v>16</v>
      </c>
      <c r="D11" s="308">
        <v>4</v>
      </c>
      <c r="E11" s="309">
        <v>49</v>
      </c>
      <c r="F11" s="307">
        <v>4</v>
      </c>
      <c r="G11" s="309">
        <v>0</v>
      </c>
      <c r="H11" s="307">
        <v>4</v>
      </c>
      <c r="I11" s="308">
        <v>0</v>
      </c>
      <c r="J11" s="309">
        <v>19</v>
      </c>
      <c r="K11" s="307">
        <v>15</v>
      </c>
      <c r="L11" s="308">
        <v>1</v>
      </c>
      <c r="M11" s="309">
        <v>9</v>
      </c>
      <c r="N11" s="307">
        <v>21</v>
      </c>
      <c r="O11" s="309">
        <v>3</v>
      </c>
      <c r="P11" s="307">
        <v>9</v>
      </c>
      <c r="Q11" s="308">
        <v>1</v>
      </c>
      <c r="R11" s="309">
        <v>5</v>
      </c>
    </row>
    <row r="12" spans="1:18" ht="15">
      <c r="A12" s="306" t="s">
        <v>478</v>
      </c>
      <c r="B12" s="306" t="s">
        <v>161</v>
      </c>
      <c r="C12" s="307">
        <v>8</v>
      </c>
      <c r="D12" s="308">
        <v>0</v>
      </c>
      <c r="E12" s="309">
        <v>11</v>
      </c>
      <c r="F12" s="307">
        <v>1</v>
      </c>
      <c r="G12" s="309">
        <v>0</v>
      </c>
      <c r="H12" s="307">
        <v>0</v>
      </c>
      <c r="I12" s="308">
        <v>0</v>
      </c>
      <c r="J12" s="309">
        <v>3</v>
      </c>
      <c r="K12" s="307">
        <v>1</v>
      </c>
      <c r="L12" s="308">
        <v>0</v>
      </c>
      <c r="M12" s="309">
        <v>6</v>
      </c>
      <c r="N12" s="307">
        <v>2</v>
      </c>
      <c r="O12" s="309">
        <v>0</v>
      </c>
      <c r="P12" s="307">
        <v>4</v>
      </c>
      <c r="Q12" s="308">
        <v>1</v>
      </c>
      <c r="R12" s="309">
        <v>3</v>
      </c>
    </row>
    <row r="13" spans="1:18" ht="15">
      <c r="A13" s="301" t="s">
        <v>479</v>
      </c>
      <c r="B13" s="301" t="s">
        <v>162</v>
      </c>
      <c r="C13" s="307">
        <v>3</v>
      </c>
      <c r="D13" s="308">
        <v>1</v>
      </c>
      <c r="E13" s="309">
        <v>11</v>
      </c>
      <c r="F13" s="307">
        <v>1</v>
      </c>
      <c r="G13" s="309">
        <v>0</v>
      </c>
      <c r="H13" s="307">
        <v>2</v>
      </c>
      <c r="I13" s="308">
        <v>0</v>
      </c>
      <c r="J13" s="309">
        <v>5</v>
      </c>
      <c r="K13" s="307">
        <v>5</v>
      </c>
      <c r="L13" s="308">
        <v>0</v>
      </c>
      <c r="M13" s="309">
        <v>6</v>
      </c>
      <c r="N13" s="307">
        <v>5</v>
      </c>
      <c r="O13" s="309">
        <v>1</v>
      </c>
      <c r="P13" s="307">
        <v>0</v>
      </c>
      <c r="Q13" s="308">
        <v>1</v>
      </c>
      <c r="R13" s="309">
        <v>4</v>
      </c>
    </row>
    <row r="14" spans="1:18" ht="15">
      <c r="A14" s="306" t="s">
        <v>480</v>
      </c>
      <c r="B14" s="306" t="s">
        <v>163</v>
      </c>
      <c r="C14" s="307">
        <v>478</v>
      </c>
      <c r="D14" s="308">
        <v>9</v>
      </c>
      <c r="E14" s="309">
        <v>479</v>
      </c>
      <c r="F14" s="307">
        <v>75</v>
      </c>
      <c r="G14" s="309">
        <v>6</v>
      </c>
      <c r="H14" s="307">
        <v>273</v>
      </c>
      <c r="I14" s="308">
        <v>26</v>
      </c>
      <c r="J14" s="309">
        <v>237</v>
      </c>
      <c r="K14" s="307">
        <v>305</v>
      </c>
      <c r="L14" s="308">
        <v>8</v>
      </c>
      <c r="M14" s="309">
        <v>513</v>
      </c>
      <c r="N14" s="307">
        <v>184</v>
      </c>
      <c r="O14" s="309">
        <v>14</v>
      </c>
      <c r="P14" s="307">
        <v>189</v>
      </c>
      <c r="Q14" s="308">
        <v>28</v>
      </c>
      <c r="R14" s="309">
        <v>258</v>
      </c>
    </row>
    <row r="15" spans="1:18" ht="15">
      <c r="A15" s="301" t="s">
        <v>481</v>
      </c>
      <c r="B15" s="301" t="s">
        <v>164</v>
      </c>
      <c r="C15" s="307">
        <v>192</v>
      </c>
      <c r="D15" s="308">
        <v>2</v>
      </c>
      <c r="E15" s="309">
        <v>194</v>
      </c>
      <c r="F15" s="307">
        <v>49</v>
      </c>
      <c r="G15" s="309">
        <v>1</v>
      </c>
      <c r="H15" s="307">
        <v>85</v>
      </c>
      <c r="I15" s="308">
        <v>11</v>
      </c>
      <c r="J15" s="309">
        <v>100</v>
      </c>
      <c r="K15" s="307">
        <v>108</v>
      </c>
      <c r="L15" s="308">
        <v>0</v>
      </c>
      <c r="M15" s="309">
        <v>118</v>
      </c>
      <c r="N15" s="307">
        <v>40</v>
      </c>
      <c r="O15" s="309">
        <v>2</v>
      </c>
      <c r="P15" s="307">
        <v>40</v>
      </c>
      <c r="Q15" s="308">
        <v>14</v>
      </c>
      <c r="R15" s="309">
        <v>62</v>
      </c>
    </row>
    <row r="16" spans="1:18" ht="15">
      <c r="A16" s="306" t="s">
        <v>482</v>
      </c>
      <c r="B16" s="306" t="s">
        <v>165</v>
      </c>
      <c r="C16" s="307">
        <v>1</v>
      </c>
      <c r="D16" s="308">
        <v>0</v>
      </c>
      <c r="E16" s="309">
        <v>9</v>
      </c>
      <c r="F16" s="307">
        <v>1</v>
      </c>
      <c r="G16" s="309">
        <v>0</v>
      </c>
      <c r="H16" s="307">
        <v>2</v>
      </c>
      <c r="I16" s="308">
        <v>3</v>
      </c>
      <c r="J16" s="309">
        <v>7</v>
      </c>
      <c r="K16" s="307">
        <v>0</v>
      </c>
      <c r="L16" s="308">
        <v>0</v>
      </c>
      <c r="M16" s="309">
        <v>5</v>
      </c>
      <c r="N16" s="307">
        <v>5</v>
      </c>
      <c r="O16" s="309">
        <v>0</v>
      </c>
      <c r="P16" s="307">
        <v>2</v>
      </c>
      <c r="Q16" s="308">
        <v>0</v>
      </c>
      <c r="R16" s="309">
        <v>2</v>
      </c>
    </row>
    <row r="17" spans="1:18" ht="15">
      <c r="A17" s="301" t="s">
        <v>483</v>
      </c>
      <c r="B17" s="301" t="s">
        <v>166</v>
      </c>
      <c r="C17" s="307">
        <v>35</v>
      </c>
      <c r="D17" s="308">
        <v>0</v>
      </c>
      <c r="E17" s="309">
        <v>136</v>
      </c>
      <c r="F17" s="307">
        <v>8</v>
      </c>
      <c r="G17" s="309">
        <v>1</v>
      </c>
      <c r="H17" s="307">
        <v>13</v>
      </c>
      <c r="I17" s="308">
        <v>4</v>
      </c>
      <c r="J17" s="309">
        <v>48</v>
      </c>
      <c r="K17" s="307">
        <v>21</v>
      </c>
      <c r="L17" s="308">
        <v>0</v>
      </c>
      <c r="M17" s="309">
        <v>75</v>
      </c>
      <c r="N17" s="307">
        <v>16</v>
      </c>
      <c r="O17" s="309">
        <v>6</v>
      </c>
      <c r="P17" s="307">
        <v>18</v>
      </c>
      <c r="Q17" s="308">
        <v>3</v>
      </c>
      <c r="R17" s="309">
        <v>58</v>
      </c>
    </row>
    <row r="18" spans="1:18" ht="15">
      <c r="A18" s="306" t="s">
        <v>484</v>
      </c>
      <c r="B18" s="306" t="s">
        <v>167</v>
      </c>
      <c r="C18" s="307">
        <v>24</v>
      </c>
      <c r="D18" s="308">
        <v>1</v>
      </c>
      <c r="E18" s="309">
        <v>110</v>
      </c>
      <c r="F18" s="307">
        <v>10</v>
      </c>
      <c r="G18" s="309">
        <v>1</v>
      </c>
      <c r="H18" s="307">
        <v>11</v>
      </c>
      <c r="I18" s="308">
        <v>4</v>
      </c>
      <c r="J18" s="309">
        <v>33</v>
      </c>
      <c r="K18" s="307">
        <v>13</v>
      </c>
      <c r="L18" s="308">
        <v>0</v>
      </c>
      <c r="M18" s="309">
        <v>55</v>
      </c>
      <c r="N18" s="307">
        <v>31</v>
      </c>
      <c r="O18" s="309">
        <v>4</v>
      </c>
      <c r="P18" s="307">
        <v>10</v>
      </c>
      <c r="Q18" s="308">
        <v>3</v>
      </c>
      <c r="R18" s="309">
        <v>45</v>
      </c>
    </row>
    <row r="19" spans="1:18" ht="15">
      <c r="A19" s="301" t="s">
        <v>485</v>
      </c>
      <c r="B19" s="301" t="s">
        <v>168</v>
      </c>
      <c r="C19" s="307">
        <v>4</v>
      </c>
      <c r="D19" s="308">
        <v>0</v>
      </c>
      <c r="E19" s="309">
        <v>23</v>
      </c>
      <c r="F19" s="307">
        <v>1</v>
      </c>
      <c r="G19" s="309">
        <v>0</v>
      </c>
      <c r="H19" s="307">
        <v>1</v>
      </c>
      <c r="I19" s="308">
        <v>0</v>
      </c>
      <c r="J19" s="309">
        <v>4</v>
      </c>
      <c r="K19" s="307">
        <v>4</v>
      </c>
      <c r="L19" s="308">
        <v>0</v>
      </c>
      <c r="M19" s="309">
        <v>3</v>
      </c>
      <c r="N19" s="307">
        <v>3</v>
      </c>
      <c r="O19" s="309">
        <v>0</v>
      </c>
      <c r="P19" s="307">
        <v>1</v>
      </c>
      <c r="Q19" s="308">
        <v>1</v>
      </c>
      <c r="R19" s="309">
        <v>5</v>
      </c>
    </row>
    <row r="20" spans="1:18" ht="15">
      <c r="A20" s="306" t="s">
        <v>486</v>
      </c>
      <c r="B20" s="306" t="s">
        <v>169</v>
      </c>
      <c r="C20" s="307">
        <v>6</v>
      </c>
      <c r="D20" s="308">
        <v>0</v>
      </c>
      <c r="E20" s="309">
        <v>3</v>
      </c>
      <c r="F20" s="307">
        <v>0</v>
      </c>
      <c r="G20" s="309">
        <v>0</v>
      </c>
      <c r="H20" s="307">
        <v>2</v>
      </c>
      <c r="I20" s="308">
        <v>0</v>
      </c>
      <c r="J20" s="309">
        <v>0</v>
      </c>
      <c r="K20" s="307">
        <v>5</v>
      </c>
      <c r="L20" s="308">
        <v>0</v>
      </c>
      <c r="M20" s="309">
        <v>1</v>
      </c>
      <c r="N20" s="307">
        <v>14</v>
      </c>
      <c r="O20" s="309">
        <v>2</v>
      </c>
      <c r="P20" s="307">
        <v>4</v>
      </c>
      <c r="Q20" s="308">
        <v>0</v>
      </c>
      <c r="R20" s="309">
        <v>6</v>
      </c>
    </row>
    <row r="21" spans="1:18" ht="15">
      <c r="A21" s="301" t="s">
        <v>487</v>
      </c>
      <c r="B21" s="301" t="s">
        <v>170</v>
      </c>
      <c r="C21" s="307">
        <v>5</v>
      </c>
      <c r="D21" s="308">
        <v>0</v>
      </c>
      <c r="E21" s="309">
        <v>25</v>
      </c>
      <c r="F21" s="307">
        <v>2</v>
      </c>
      <c r="G21" s="309">
        <v>0</v>
      </c>
      <c r="H21" s="307">
        <v>0</v>
      </c>
      <c r="I21" s="308">
        <v>1</v>
      </c>
      <c r="J21" s="309">
        <v>1</v>
      </c>
      <c r="K21" s="307">
        <v>5</v>
      </c>
      <c r="L21" s="308">
        <v>0</v>
      </c>
      <c r="M21" s="309">
        <v>7</v>
      </c>
      <c r="N21" s="307">
        <v>2</v>
      </c>
      <c r="O21" s="309">
        <v>0</v>
      </c>
      <c r="P21" s="307">
        <v>0</v>
      </c>
      <c r="Q21" s="308">
        <v>0</v>
      </c>
      <c r="R21" s="309">
        <v>2</v>
      </c>
    </row>
    <row r="22" spans="1:18" ht="15">
      <c r="A22" s="306" t="s">
        <v>488</v>
      </c>
      <c r="B22" s="306" t="s">
        <v>171</v>
      </c>
      <c r="C22" s="307">
        <v>5</v>
      </c>
      <c r="D22" s="308">
        <v>0</v>
      </c>
      <c r="E22" s="309">
        <v>26</v>
      </c>
      <c r="F22" s="307">
        <v>2</v>
      </c>
      <c r="G22" s="309">
        <v>1</v>
      </c>
      <c r="H22" s="307">
        <v>1</v>
      </c>
      <c r="I22" s="308">
        <v>2</v>
      </c>
      <c r="J22" s="309">
        <v>5</v>
      </c>
      <c r="K22" s="307">
        <v>2</v>
      </c>
      <c r="L22" s="308">
        <v>0</v>
      </c>
      <c r="M22" s="309">
        <v>9</v>
      </c>
      <c r="N22" s="307">
        <v>4</v>
      </c>
      <c r="O22" s="309">
        <v>0</v>
      </c>
      <c r="P22" s="307">
        <v>3</v>
      </c>
      <c r="Q22" s="308">
        <v>4</v>
      </c>
      <c r="R22" s="309">
        <v>4</v>
      </c>
    </row>
    <row r="23" spans="1:18" ht="15">
      <c r="A23" s="301" t="s">
        <v>489</v>
      </c>
      <c r="B23" s="301" t="s">
        <v>172</v>
      </c>
      <c r="C23" s="307">
        <v>8</v>
      </c>
      <c r="D23" s="308">
        <v>0</v>
      </c>
      <c r="E23" s="309">
        <v>18</v>
      </c>
      <c r="F23" s="307">
        <v>1</v>
      </c>
      <c r="G23" s="309">
        <v>1</v>
      </c>
      <c r="H23" s="307">
        <v>3</v>
      </c>
      <c r="I23" s="308">
        <v>2</v>
      </c>
      <c r="J23" s="309">
        <v>3</v>
      </c>
      <c r="K23" s="307">
        <v>7</v>
      </c>
      <c r="L23" s="308">
        <v>0</v>
      </c>
      <c r="M23" s="309">
        <v>7</v>
      </c>
      <c r="N23" s="307">
        <v>3</v>
      </c>
      <c r="O23" s="309">
        <v>1</v>
      </c>
      <c r="P23" s="307">
        <v>1</v>
      </c>
      <c r="Q23" s="308">
        <v>2</v>
      </c>
      <c r="R23" s="309">
        <v>4</v>
      </c>
    </row>
    <row r="24" spans="1:18" ht="15">
      <c r="A24" s="306" t="s">
        <v>490</v>
      </c>
      <c r="B24" s="306" t="s">
        <v>173</v>
      </c>
      <c r="C24" s="307">
        <v>160</v>
      </c>
      <c r="D24" s="308">
        <v>0</v>
      </c>
      <c r="E24" s="309">
        <v>263</v>
      </c>
      <c r="F24" s="307">
        <v>31</v>
      </c>
      <c r="G24" s="309">
        <v>4</v>
      </c>
      <c r="H24" s="307">
        <v>40</v>
      </c>
      <c r="I24" s="308">
        <v>14</v>
      </c>
      <c r="J24" s="309">
        <v>34</v>
      </c>
      <c r="K24" s="307">
        <v>118</v>
      </c>
      <c r="L24" s="308">
        <v>2</v>
      </c>
      <c r="M24" s="309">
        <v>94</v>
      </c>
      <c r="N24" s="307">
        <v>72</v>
      </c>
      <c r="O24" s="309">
        <v>2</v>
      </c>
      <c r="P24" s="307">
        <v>68</v>
      </c>
      <c r="Q24" s="308">
        <v>18</v>
      </c>
      <c r="R24" s="309">
        <v>43</v>
      </c>
    </row>
    <row r="25" spans="1:18" ht="15">
      <c r="A25" s="301" t="s">
        <v>491</v>
      </c>
      <c r="B25" s="301" t="s">
        <v>174</v>
      </c>
      <c r="C25" s="307">
        <v>10</v>
      </c>
      <c r="D25" s="308">
        <v>1</v>
      </c>
      <c r="E25" s="309">
        <v>16</v>
      </c>
      <c r="F25" s="307">
        <v>2</v>
      </c>
      <c r="G25" s="309">
        <v>0</v>
      </c>
      <c r="H25" s="307">
        <v>6</v>
      </c>
      <c r="I25" s="308">
        <v>0</v>
      </c>
      <c r="J25" s="309">
        <v>6</v>
      </c>
      <c r="K25" s="307">
        <v>3</v>
      </c>
      <c r="L25" s="308">
        <v>4</v>
      </c>
      <c r="M25" s="309">
        <v>18</v>
      </c>
      <c r="N25" s="307">
        <v>13</v>
      </c>
      <c r="O25" s="309">
        <v>1</v>
      </c>
      <c r="P25" s="307">
        <v>6</v>
      </c>
      <c r="Q25" s="308">
        <v>3</v>
      </c>
      <c r="R25" s="309">
        <v>15</v>
      </c>
    </row>
    <row r="26" spans="1:18" ht="15">
      <c r="A26" s="306" t="s">
        <v>492</v>
      </c>
      <c r="B26" s="306" t="s">
        <v>175</v>
      </c>
      <c r="C26" s="307">
        <v>4</v>
      </c>
      <c r="D26" s="308">
        <v>0</v>
      </c>
      <c r="E26" s="309">
        <v>2</v>
      </c>
      <c r="F26" s="307">
        <v>0</v>
      </c>
      <c r="G26" s="309">
        <v>0</v>
      </c>
      <c r="H26" s="307">
        <v>0</v>
      </c>
      <c r="I26" s="308">
        <v>1</v>
      </c>
      <c r="J26" s="309">
        <v>5</v>
      </c>
      <c r="K26" s="307">
        <v>4</v>
      </c>
      <c r="L26" s="308">
        <v>2</v>
      </c>
      <c r="M26" s="309">
        <v>9</v>
      </c>
      <c r="N26" s="307">
        <v>1</v>
      </c>
      <c r="O26" s="309">
        <v>1</v>
      </c>
      <c r="P26" s="307">
        <v>0</v>
      </c>
      <c r="Q26" s="308">
        <v>1</v>
      </c>
      <c r="R26" s="309">
        <v>4</v>
      </c>
    </row>
    <row r="27" spans="1:18" ht="15">
      <c r="A27" s="301" t="s">
        <v>493</v>
      </c>
      <c r="B27" s="301" t="s">
        <v>176</v>
      </c>
      <c r="C27" s="307">
        <v>8</v>
      </c>
      <c r="D27" s="308">
        <v>2</v>
      </c>
      <c r="E27" s="309">
        <v>20</v>
      </c>
      <c r="F27" s="307">
        <v>2</v>
      </c>
      <c r="G27" s="309">
        <v>0</v>
      </c>
      <c r="H27" s="307">
        <v>6</v>
      </c>
      <c r="I27" s="308">
        <v>0</v>
      </c>
      <c r="J27" s="309">
        <v>14</v>
      </c>
      <c r="K27" s="307">
        <v>5</v>
      </c>
      <c r="L27" s="308">
        <v>1</v>
      </c>
      <c r="M27" s="309">
        <v>9</v>
      </c>
      <c r="N27" s="307">
        <v>7</v>
      </c>
      <c r="O27" s="309">
        <v>0</v>
      </c>
      <c r="P27" s="307">
        <v>2</v>
      </c>
      <c r="Q27" s="308">
        <v>2</v>
      </c>
      <c r="R27" s="309">
        <v>10</v>
      </c>
    </row>
    <row r="28" spans="1:18" ht="15">
      <c r="A28" s="306" t="s">
        <v>494</v>
      </c>
      <c r="B28" s="306" t="s">
        <v>177</v>
      </c>
      <c r="C28" s="307">
        <v>37</v>
      </c>
      <c r="D28" s="308">
        <v>0</v>
      </c>
      <c r="E28" s="309">
        <v>111</v>
      </c>
      <c r="F28" s="307">
        <v>6</v>
      </c>
      <c r="G28" s="309">
        <v>2</v>
      </c>
      <c r="H28" s="307">
        <v>18</v>
      </c>
      <c r="I28" s="308">
        <v>8</v>
      </c>
      <c r="J28" s="309">
        <v>18</v>
      </c>
      <c r="K28" s="307">
        <v>26</v>
      </c>
      <c r="L28" s="308">
        <v>1</v>
      </c>
      <c r="M28" s="309">
        <v>65</v>
      </c>
      <c r="N28" s="307">
        <v>20</v>
      </c>
      <c r="O28" s="309">
        <v>0</v>
      </c>
      <c r="P28" s="307">
        <v>21</v>
      </c>
      <c r="Q28" s="308">
        <v>3</v>
      </c>
      <c r="R28" s="309">
        <v>18</v>
      </c>
    </row>
    <row r="29" spans="1:18" ht="15">
      <c r="A29" s="301" t="s">
        <v>495</v>
      </c>
      <c r="B29" s="301" t="s">
        <v>178</v>
      </c>
      <c r="C29" s="307">
        <v>58</v>
      </c>
      <c r="D29" s="308">
        <v>0</v>
      </c>
      <c r="E29" s="309">
        <v>29</v>
      </c>
      <c r="F29" s="307">
        <v>4</v>
      </c>
      <c r="G29" s="309">
        <v>1</v>
      </c>
      <c r="H29" s="307">
        <v>2</v>
      </c>
      <c r="I29" s="308">
        <v>0</v>
      </c>
      <c r="J29" s="309">
        <v>2</v>
      </c>
      <c r="K29" s="307">
        <v>35</v>
      </c>
      <c r="L29" s="308">
        <v>1</v>
      </c>
      <c r="M29" s="309">
        <v>32</v>
      </c>
      <c r="N29" s="307">
        <v>11</v>
      </c>
      <c r="O29" s="309">
        <v>2</v>
      </c>
      <c r="P29" s="307">
        <v>14</v>
      </c>
      <c r="Q29" s="308">
        <v>5</v>
      </c>
      <c r="R29" s="309">
        <v>6</v>
      </c>
    </row>
    <row r="30" spans="1:18" ht="15">
      <c r="A30" s="306" t="s">
        <v>496</v>
      </c>
      <c r="B30" s="306" t="s">
        <v>179</v>
      </c>
      <c r="C30" s="307">
        <v>5</v>
      </c>
      <c r="D30" s="308">
        <v>1</v>
      </c>
      <c r="E30" s="309">
        <v>65</v>
      </c>
      <c r="F30" s="307">
        <v>0</v>
      </c>
      <c r="G30" s="309">
        <v>1</v>
      </c>
      <c r="H30" s="307">
        <v>3</v>
      </c>
      <c r="I30" s="308">
        <v>0</v>
      </c>
      <c r="J30" s="309">
        <v>16</v>
      </c>
      <c r="K30" s="307">
        <v>7</v>
      </c>
      <c r="L30" s="308">
        <v>0</v>
      </c>
      <c r="M30" s="309">
        <v>15</v>
      </c>
      <c r="N30" s="307">
        <v>8</v>
      </c>
      <c r="O30" s="309">
        <v>3</v>
      </c>
      <c r="P30" s="307">
        <v>3</v>
      </c>
      <c r="Q30" s="308">
        <v>8</v>
      </c>
      <c r="R30" s="309">
        <v>7</v>
      </c>
    </row>
    <row r="31" spans="1:18" ht="15">
      <c r="A31" s="301" t="s">
        <v>497</v>
      </c>
      <c r="B31" s="301" t="s">
        <v>180</v>
      </c>
      <c r="C31" s="307">
        <v>17</v>
      </c>
      <c r="D31" s="308">
        <v>0</v>
      </c>
      <c r="E31" s="309">
        <v>27</v>
      </c>
      <c r="F31" s="307">
        <v>6</v>
      </c>
      <c r="G31" s="309">
        <v>0</v>
      </c>
      <c r="H31" s="307">
        <v>10</v>
      </c>
      <c r="I31" s="308">
        <v>2</v>
      </c>
      <c r="J31" s="309">
        <v>8</v>
      </c>
      <c r="K31" s="307">
        <v>8</v>
      </c>
      <c r="L31" s="308">
        <v>0</v>
      </c>
      <c r="M31" s="309">
        <v>11</v>
      </c>
      <c r="N31" s="307">
        <v>10</v>
      </c>
      <c r="O31" s="309">
        <v>0</v>
      </c>
      <c r="P31" s="307">
        <v>8</v>
      </c>
      <c r="Q31" s="308">
        <v>0</v>
      </c>
      <c r="R31" s="309">
        <v>3</v>
      </c>
    </row>
    <row r="32" spans="1:18" ht="15">
      <c r="A32" s="306" t="s">
        <v>498</v>
      </c>
      <c r="B32" s="306" t="s">
        <v>181</v>
      </c>
      <c r="C32" s="307">
        <v>6</v>
      </c>
      <c r="D32" s="308">
        <v>0</v>
      </c>
      <c r="E32" s="309">
        <v>13</v>
      </c>
      <c r="F32" s="307">
        <v>0</v>
      </c>
      <c r="G32" s="309">
        <v>0</v>
      </c>
      <c r="H32" s="307">
        <v>2</v>
      </c>
      <c r="I32" s="308">
        <v>1</v>
      </c>
      <c r="J32" s="309">
        <v>11</v>
      </c>
      <c r="K32" s="307">
        <v>2</v>
      </c>
      <c r="L32" s="308">
        <v>0</v>
      </c>
      <c r="M32" s="309">
        <v>24</v>
      </c>
      <c r="N32" s="307">
        <v>0</v>
      </c>
      <c r="O32" s="309">
        <v>2</v>
      </c>
      <c r="P32" s="307">
        <v>2</v>
      </c>
      <c r="Q32" s="308">
        <v>1</v>
      </c>
      <c r="R32" s="309">
        <v>61</v>
      </c>
    </row>
    <row r="33" spans="1:18" ht="15">
      <c r="A33" s="301" t="s">
        <v>499</v>
      </c>
      <c r="B33" s="301" t="s">
        <v>182</v>
      </c>
      <c r="C33" s="307">
        <v>6</v>
      </c>
      <c r="D33" s="308">
        <v>0</v>
      </c>
      <c r="E33" s="309">
        <v>21</v>
      </c>
      <c r="F33" s="307">
        <v>2</v>
      </c>
      <c r="G33" s="309">
        <v>1</v>
      </c>
      <c r="H33" s="307">
        <v>3</v>
      </c>
      <c r="I33" s="308">
        <v>5</v>
      </c>
      <c r="J33" s="309">
        <v>8</v>
      </c>
      <c r="K33" s="307">
        <v>9</v>
      </c>
      <c r="L33" s="308">
        <v>0</v>
      </c>
      <c r="M33" s="309">
        <v>10</v>
      </c>
      <c r="N33" s="307">
        <v>8</v>
      </c>
      <c r="O33" s="309">
        <v>4</v>
      </c>
      <c r="P33" s="307">
        <v>5</v>
      </c>
      <c r="Q33" s="308">
        <v>2</v>
      </c>
      <c r="R33" s="309">
        <v>2</v>
      </c>
    </row>
    <row r="34" spans="1:18" ht="15">
      <c r="A34" s="306" t="s">
        <v>500</v>
      </c>
      <c r="B34" s="306" t="s">
        <v>183</v>
      </c>
      <c r="C34" s="307">
        <v>39</v>
      </c>
      <c r="D34" s="308">
        <v>0</v>
      </c>
      <c r="E34" s="309">
        <v>156</v>
      </c>
      <c r="F34" s="307">
        <v>8</v>
      </c>
      <c r="G34" s="309">
        <v>1</v>
      </c>
      <c r="H34" s="307">
        <v>16</v>
      </c>
      <c r="I34" s="308">
        <v>1</v>
      </c>
      <c r="J34" s="309">
        <v>46</v>
      </c>
      <c r="K34" s="307">
        <v>28</v>
      </c>
      <c r="L34" s="308">
        <v>0</v>
      </c>
      <c r="M34" s="309">
        <v>92</v>
      </c>
      <c r="N34" s="307">
        <v>14</v>
      </c>
      <c r="O34" s="309">
        <v>4</v>
      </c>
      <c r="P34" s="307">
        <v>20</v>
      </c>
      <c r="Q34" s="308">
        <v>2</v>
      </c>
      <c r="R34" s="309">
        <v>42</v>
      </c>
    </row>
    <row r="35" spans="1:18" ht="15">
      <c r="A35" s="301" t="s">
        <v>501</v>
      </c>
      <c r="B35" s="301" t="s">
        <v>184</v>
      </c>
      <c r="C35" s="307">
        <v>108</v>
      </c>
      <c r="D35" s="308">
        <v>0</v>
      </c>
      <c r="E35" s="309">
        <v>120</v>
      </c>
      <c r="F35" s="307">
        <v>7</v>
      </c>
      <c r="G35" s="309">
        <v>0</v>
      </c>
      <c r="H35" s="307">
        <v>25</v>
      </c>
      <c r="I35" s="308">
        <v>1</v>
      </c>
      <c r="J35" s="309">
        <v>33</v>
      </c>
      <c r="K35" s="307">
        <v>61</v>
      </c>
      <c r="L35" s="308">
        <v>1</v>
      </c>
      <c r="M35" s="309">
        <v>61</v>
      </c>
      <c r="N35" s="307">
        <v>19</v>
      </c>
      <c r="O35" s="309">
        <v>0</v>
      </c>
      <c r="P35" s="307">
        <v>12</v>
      </c>
      <c r="Q35" s="308">
        <v>0</v>
      </c>
      <c r="R35" s="309">
        <v>18</v>
      </c>
    </row>
    <row r="36" spans="1:18" ht="15">
      <c r="A36" s="306" t="s">
        <v>502</v>
      </c>
      <c r="B36" s="306" t="s">
        <v>185</v>
      </c>
      <c r="C36" s="307">
        <v>6</v>
      </c>
      <c r="D36" s="308">
        <v>0</v>
      </c>
      <c r="E36" s="309">
        <v>12</v>
      </c>
      <c r="F36" s="307">
        <v>0</v>
      </c>
      <c r="G36" s="309">
        <v>2</v>
      </c>
      <c r="H36" s="307">
        <v>4</v>
      </c>
      <c r="I36" s="308">
        <v>0</v>
      </c>
      <c r="J36" s="309">
        <v>5</v>
      </c>
      <c r="K36" s="307">
        <v>5</v>
      </c>
      <c r="L36" s="308">
        <v>0</v>
      </c>
      <c r="M36" s="309">
        <v>16</v>
      </c>
      <c r="N36" s="307">
        <v>5</v>
      </c>
      <c r="O36" s="309">
        <v>0</v>
      </c>
      <c r="P36" s="307">
        <v>5</v>
      </c>
      <c r="Q36" s="308">
        <v>0</v>
      </c>
      <c r="R36" s="309">
        <v>1</v>
      </c>
    </row>
    <row r="37" spans="1:18" ht="15">
      <c r="A37" s="301" t="s">
        <v>503</v>
      </c>
      <c r="B37" s="301" t="s">
        <v>186</v>
      </c>
      <c r="C37" s="307">
        <v>1</v>
      </c>
      <c r="D37" s="308">
        <v>1</v>
      </c>
      <c r="E37" s="309">
        <v>10</v>
      </c>
      <c r="F37" s="307">
        <v>2</v>
      </c>
      <c r="G37" s="309">
        <v>0</v>
      </c>
      <c r="H37" s="307">
        <v>1</v>
      </c>
      <c r="I37" s="308">
        <v>2</v>
      </c>
      <c r="J37" s="309">
        <v>5</v>
      </c>
      <c r="K37" s="307">
        <v>2</v>
      </c>
      <c r="L37" s="308">
        <v>2</v>
      </c>
      <c r="M37" s="309">
        <v>8</v>
      </c>
      <c r="N37" s="307">
        <v>7</v>
      </c>
      <c r="O37" s="309">
        <v>2</v>
      </c>
      <c r="P37" s="307">
        <v>0</v>
      </c>
      <c r="Q37" s="308">
        <v>1</v>
      </c>
      <c r="R37" s="309">
        <v>0</v>
      </c>
    </row>
    <row r="38" spans="1:18" ht="15">
      <c r="A38" s="306" t="s">
        <v>504</v>
      </c>
      <c r="B38" s="306" t="s">
        <v>187</v>
      </c>
      <c r="C38" s="307">
        <v>3</v>
      </c>
      <c r="D38" s="308">
        <v>0</v>
      </c>
      <c r="E38" s="309">
        <v>9</v>
      </c>
      <c r="F38" s="307">
        <v>0</v>
      </c>
      <c r="G38" s="309">
        <v>0</v>
      </c>
      <c r="H38" s="307">
        <v>0</v>
      </c>
      <c r="I38" s="308">
        <v>0</v>
      </c>
      <c r="J38" s="309">
        <v>1</v>
      </c>
      <c r="K38" s="307">
        <v>4</v>
      </c>
      <c r="L38" s="308">
        <v>0</v>
      </c>
      <c r="M38" s="309">
        <v>5</v>
      </c>
      <c r="N38" s="307">
        <v>0</v>
      </c>
      <c r="O38" s="309">
        <v>0</v>
      </c>
      <c r="P38" s="307">
        <v>0</v>
      </c>
      <c r="Q38" s="308">
        <v>0</v>
      </c>
      <c r="R38" s="309">
        <v>1</v>
      </c>
    </row>
    <row r="39" spans="1:18" ht="15">
      <c r="A39" s="301" t="s">
        <v>505</v>
      </c>
      <c r="B39" s="301" t="s">
        <v>188</v>
      </c>
      <c r="C39" s="307">
        <v>45</v>
      </c>
      <c r="D39" s="308">
        <v>1</v>
      </c>
      <c r="E39" s="309">
        <v>123</v>
      </c>
      <c r="F39" s="307">
        <v>7</v>
      </c>
      <c r="G39" s="309">
        <v>0</v>
      </c>
      <c r="H39" s="307">
        <v>9</v>
      </c>
      <c r="I39" s="308">
        <v>0</v>
      </c>
      <c r="J39" s="309">
        <v>15</v>
      </c>
      <c r="K39" s="307">
        <v>29</v>
      </c>
      <c r="L39" s="308">
        <v>0</v>
      </c>
      <c r="M39" s="309">
        <v>65</v>
      </c>
      <c r="N39" s="307">
        <v>17</v>
      </c>
      <c r="O39" s="309">
        <v>2</v>
      </c>
      <c r="P39" s="307">
        <v>15</v>
      </c>
      <c r="Q39" s="308">
        <v>1</v>
      </c>
      <c r="R39" s="309">
        <v>47</v>
      </c>
    </row>
    <row r="40" spans="1:18" ht="15">
      <c r="A40" s="306" t="s">
        <v>506</v>
      </c>
      <c r="B40" s="306" t="s">
        <v>189</v>
      </c>
      <c r="C40" s="307">
        <v>11</v>
      </c>
      <c r="D40" s="308">
        <v>0</v>
      </c>
      <c r="E40" s="309">
        <v>74</v>
      </c>
      <c r="F40" s="307">
        <v>2</v>
      </c>
      <c r="G40" s="309">
        <v>0</v>
      </c>
      <c r="H40" s="307">
        <v>8</v>
      </c>
      <c r="I40" s="308">
        <v>4</v>
      </c>
      <c r="J40" s="309">
        <v>4</v>
      </c>
      <c r="K40" s="307">
        <v>10</v>
      </c>
      <c r="L40" s="308">
        <v>2</v>
      </c>
      <c r="M40" s="309">
        <v>14</v>
      </c>
      <c r="N40" s="307">
        <v>15</v>
      </c>
      <c r="O40" s="309">
        <v>1</v>
      </c>
      <c r="P40" s="307">
        <v>6</v>
      </c>
      <c r="Q40" s="308">
        <v>2</v>
      </c>
      <c r="R40" s="309">
        <v>14</v>
      </c>
    </row>
    <row r="41" spans="1:18" ht="15">
      <c r="A41" s="301" t="s">
        <v>507</v>
      </c>
      <c r="B41" s="301" t="s">
        <v>314</v>
      </c>
      <c r="C41" s="307">
        <v>93</v>
      </c>
      <c r="D41" s="308">
        <v>6</v>
      </c>
      <c r="E41" s="309">
        <v>100</v>
      </c>
      <c r="F41" s="307">
        <v>11</v>
      </c>
      <c r="G41" s="309">
        <v>2</v>
      </c>
      <c r="H41" s="307">
        <v>37</v>
      </c>
      <c r="I41" s="308">
        <v>4</v>
      </c>
      <c r="J41" s="309">
        <v>19</v>
      </c>
      <c r="K41" s="307">
        <v>53</v>
      </c>
      <c r="L41" s="308">
        <v>0</v>
      </c>
      <c r="M41" s="309">
        <v>50</v>
      </c>
      <c r="N41" s="307">
        <v>39</v>
      </c>
      <c r="O41" s="309">
        <v>6</v>
      </c>
      <c r="P41" s="307">
        <v>29</v>
      </c>
      <c r="Q41" s="308">
        <v>4</v>
      </c>
      <c r="R41" s="309">
        <v>29</v>
      </c>
    </row>
    <row r="42" spans="1:18" ht="15">
      <c r="A42" s="306" t="s">
        <v>508</v>
      </c>
      <c r="B42" s="306" t="s">
        <v>190</v>
      </c>
      <c r="C42" s="307">
        <v>1728</v>
      </c>
      <c r="D42" s="308">
        <v>2</v>
      </c>
      <c r="E42" s="309">
        <v>2408</v>
      </c>
      <c r="F42" s="307">
        <v>579</v>
      </c>
      <c r="G42" s="309">
        <v>6</v>
      </c>
      <c r="H42" s="307">
        <v>1332</v>
      </c>
      <c r="I42" s="308">
        <v>23</v>
      </c>
      <c r="J42" s="309">
        <v>707</v>
      </c>
      <c r="K42" s="307">
        <v>1317</v>
      </c>
      <c r="L42" s="308">
        <v>2</v>
      </c>
      <c r="M42" s="309">
        <v>2059</v>
      </c>
      <c r="N42" s="307">
        <v>1219</v>
      </c>
      <c r="O42" s="309">
        <v>20</v>
      </c>
      <c r="P42" s="307">
        <v>1175</v>
      </c>
      <c r="Q42" s="308">
        <v>25</v>
      </c>
      <c r="R42" s="309">
        <v>1786</v>
      </c>
    </row>
    <row r="43" spans="1:18" ht="15">
      <c r="A43" s="301" t="s">
        <v>509</v>
      </c>
      <c r="B43" s="301" t="s">
        <v>191</v>
      </c>
      <c r="C43" s="307">
        <v>268</v>
      </c>
      <c r="D43" s="308">
        <v>2</v>
      </c>
      <c r="E43" s="309">
        <v>262</v>
      </c>
      <c r="F43" s="307">
        <v>86</v>
      </c>
      <c r="G43" s="309">
        <v>2</v>
      </c>
      <c r="H43" s="307">
        <v>178</v>
      </c>
      <c r="I43" s="308">
        <v>13</v>
      </c>
      <c r="J43" s="309">
        <v>98</v>
      </c>
      <c r="K43" s="307">
        <v>185</v>
      </c>
      <c r="L43" s="308">
        <v>4</v>
      </c>
      <c r="M43" s="309">
        <v>190</v>
      </c>
      <c r="N43" s="307">
        <v>259</v>
      </c>
      <c r="O43" s="309">
        <v>6</v>
      </c>
      <c r="P43" s="307">
        <v>177</v>
      </c>
      <c r="Q43" s="308">
        <v>13</v>
      </c>
      <c r="R43" s="309">
        <v>81</v>
      </c>
    </row>
    <row r="44" spans="1:18" ht="15">
      <c r="A44" s="306" t="s">
        <v>510</v>
      </c>
      <c r="B44" s="306" t="s">
        <v>192</v>
      </c>
      <c r="C44" s="307">
        <v>1</v>
      </c>
      <c r="D44" s="308">
        <v>0</v>
      </c>
      <c r="E44" s="309">
        <v>4</v>
      </c>
      <c r="F44" s="307">
        <v>2</v>
      </c>
      <c r="G44" s="309">
        <v>0</v>
      </c>
      <c r="H44" s="307">
        <v>2</v>
      </c>
      <c r="I44" s="308">
        <v>1</v>
      </c>
      <c r="J44" s="309">
        <v>14</v>
      </c>
      <c r="K44" s="307">
        <v>4</v>
      </c>
      <c r="L44" s="308">
        <v>0</v>
      </c>
      <c r="M44" s="309">
        <v>4</v>
      </c>
      <c r="N44" s="307">
        <v>9</v>
      </c>
      <c r="O44" s="309">
        <v>2</v>
      </c>
      <c r="P44" s="307">
        <v>1</v>
      </c>
      <c r="Q44" s="308">
        <v>0</v>
      </c>
      <c r="R44" s="309">
        <v>2</v>
      </c>
    </row>
    <row r="45" spans="1:18" ht="15">
      <c r="A45" s="301" t="s">
        <v>511</v>
      </c>
      <c r="B45" s="301" t="s">
        <v>193</v>
      </c>
      <c r="C45" s="307">
        <v>10</v>
      </c>
      <c r="D45" s="308">
        <v>0</v>
      </c>
      <c r="E45" s="309">
        <v>21</v>
      </c>
      <c r="F45" s="307">
        <v>1</v>
      </c>
      <c r="G45" s="309">
        <v>1</v>
      </c>
      <c r="H45" s="307">
        <v>2</v>
      </c>
      <c r="I45" s="308">
        <v>0</v>
      </c>
      <c r="J45" s="309">
        <v>8</v>
      </c>
      <c r="K45" s="307">
        <v>4</v>
      </c>
      <c r="L45" s="308">
        <v>1</v>
      </c>
      <c r="M45" s="309">
        <v>20</v>
      </c>
      <c r="N45" s="307">
        <v>8</v>
      </c>
      <c r="O45" s="309">
        <v>2</v>
      </c>
      <c r="P45" s="307">
        <v>7</v>
      </c>
      <c r="Q45" s="308">
        <v>3</v>
      </c>
      <c r="R45" s="309">
        <v>4</v>
      </c>
    </row>
    <row r="46" spans="1:18" ht="15">
      <c r="A46" s="306" t="s">
        <v>512</v>
      </c>
      <c r="B46" s="306" t="s">
        <v>194</v>
      </c>
      <c r="C46" s="307">
        <v>53</v>
      </c>
      <c r="D46" s="308">
        <v>1</v>
      </c>
      <c r="E46" s="309">
        <v>49</v>
      </c>
      <c r="F46" s="307">
        <v>19</v>
      </c>
      <c r="G46" s="309">
        <v>1</v>
      </c>
      <c r="H46" s="307">
        <v>23</v>
      </c>
      <c r="I46" s="308">
        <v>1</v>
      </c>
      <c r="J46" s="309">
        <v>23</v>
      </c>
      <c r="K46" s="307">
        <v>47</v>
      </c>
      <c r="L46" s="308">
        <v>2</v>
      </c>
      <c r="M46" s="309">
        <v>33</v>
      </c>
      <c r="N46" s="307">
        <v>36</v>
      </c>
      <c r="O46" s="309">
        <v>5</v>
      </c>
      <c r="P46" s="307">
        <v>38</v>
      </c>
      <c r="Q46" s="308">
        <v>2</v>
      </c>
      <c r="R46" s="309">
        <v>15</v>
      </c>
    </row>
    <row r="47" spans="1:18" ht="15">
      <c r="A47" s="301" t="s">
        <v>513</v>
      </c>
      <c r="B47" s="301" t="s">
        <v>195</v>
      </c>
      <c r="C47" s="307">
        <v>8</v>
      </c>
      <c r="D47" s="308">
        <v>1</v>
      </c>
      <c r="E47" s="309">
        <v>19</v>
      </c>
      <c r="F47" s="307">
        <v>0</v>
      </c>
      <c r="G47" s="309">
        <v>0</v>
      </c>
      <c r="H47" s="307">
        <v>1</v>
      </c>
      <c r="I47" s="308">
        <v>0</v>
      </c>
      <c r="J47" s="309">
        <v>3</v>
      </c>
      <c r="K47" s="307">
        <v>6</v>
      </c>
      <c r="L47" s="308">
        <v>0</v>
      </c>
      <c r="M47" s="309">
        <v>27</v>
      </c>
      <c r="N47" s="307">
        <v>10</v>
      </c>
      <c r="O47" s="309">
        <v>0</v>
      </c>
      <c r="P47" s="307">
        <v>4</v>
      </c>
      <c r="Q47" s="308">
        <v>0</v>
      </c>
      <c r="R47" s="309">
        <v>14</v>
      </c>
    </row>
    <row r="48" spans="1:18" ht="15">
      <c r="A48" s="306" t="s">
        <v>514</v>
      </c>
      <c r="B48" s="306" t="s">
        <v>196</v>
      </c>
      <c r="C48" s="307">
        <v>0</v>
      </c>
      <c r="D48" s="308">
        <v>0</v>
      </c>
      <c r="E48" s="309">
        <v>12</v>
      </c>
      <c r="F48" s="307">
        <v>1</v>
      </c>
      <c r="G48" s="309">
        <v>0</v>
      </c>
      <c r="H48" s="307">
        <v>4</v>
      </c>
      <c r="I48" s="308">
        <v>2</v>
      </c>
      <c r="J48" s="309">
        <v>5</v>
      </c>
      <c r="K48" s="307">
        <v>2</v>
      </c>
      <c r="L48" s="308">
        <v>0</v>
      </c>
      <c r="M48" s="309">
        <v>7</v>
      </c>
      <c r="N48" s="307">
        <v>12</v>
      </c>
      <c r="O48" s="309">
        <v>0</v>
      </c>
      <c r="P48" s="307">
        <v>4</v>
      </c>
      <c r="Q48" s="308">
        <v>1</v>
      </c>
      <c r="R48" s="309">
        <v>2</v>
      </c>
    </row>
    <row r="49" spans="1:18" ht="15">
      <c r="A49" s="301" t="s">
        <v>515</v>
      </c>
      <c r="B49" s="301" t="s">
        <v>197</v>
      </c>
      <c r="C49" s="307">
        <v>111</v>
      </c>
      <c r="D49" s="308">
        <v>1</v>
      </c>
      <c r="E49" s="309">
        <v>116</v>
      </c>
      <c r="F49" s="307">
        <v>22</v>
      </c>
      <c r="G49" s="309">
        <v>2</v>
      </c>
      <c r="H49" s="307">
        <v>36</v>
      </c>
      <c r="I49" s="308">
        <v>4</v>
      </c>
      <c r="J49" s="309">
        <v>21</v>
      </c>
      <c r="K49" s="307">
        <v>69</v>
      </c>
      <c r="L49" s="308">
        <v>0</v>
      </c>
      <c r="M49" s="309">
        <v>65</v>
      </c>
      <c r="N49" s="307">
        <v>69</v>
      </c>
      <c r="O49" s="309">
        <v>1</v>
      </c>
      <c r="P49" s="307">
        <v>33</v>
      </c>
      <c r="Q49" s="308">
        <v>4</v>
      </c>
      <c r="R49" s="309">
        <v>19</v>
      </c>
    </row>
    <row r="50" spans="1:18" ht="15">
      <c r="A50" s="306" t="s">
        <v>516</v>
      </c>
      <c r="B50" s="306" t="s">
        <v>198</v>
      </c>
      <c r="C50" s="307">
        <v>70</v>
      </c>
      <c r="D50" s="308">
        <v>4</v>
      </c>
      <c r="E50" s="309">
        <v>326</v>
      </c>
      <c r="F50" s="307">
        <v>21</v>
      </c>
      <c r="G50" s="309">
        <v>4</v>
      </c>
      <c r="H50" s="307">
        <v>33</v>
      </c>
      <c r="I50" s="308">
        <v>11</v>
      </c>
      <c r="J50" s="309">
        <v>35</v>
      </c>
      <c r="K50" s="307">
        <v>57</v>
      </c>
      <c r="L50" s="308">
        <v>3</v>
      </c>
      <c r="M50" s="309">
        <v>81</v>
      </c>
      <c r="N50" s="307">
        <v>46</v>
      </c>
      <c r="O50" s="309">
        <v>5</v>
      </c>
      <c r="P50" s="307">
        <v>18</v>
      </c>
      <c r="Q50" s="308">
        <v>13</v>
      </c>
      <c r="R50" s="309">
        <v>40</v>
      </c>
    </row>
    <row r="51" spans="1:18" ht="15">
      <c r="A51" s="301" t="s">
        <v>517</v>
      </c>
      <c r="B51" s="301" t="s">
        <v>199</v>
      </c>
      <c r="C51" s="307">
        <v>5</v>
      </c>
      <c r="D51" s="308">
        <v>1</v>
      </c>
      <c r="E51" s="309">
        <v>27</v>
      </c>
      <c r="F51" s="307">
        <v>1</v>
      </c>
      <c r="G51" s="309">
        <v>0</v>
      </c>
      <c r="H51" s="307">
        <v>2</v>
      </c>
      <c r="I51" s="308">
        <v>4</v>
      </c>
      <c r="J51" s="309">
        <v>10</v>
      </c>
      <c r="K51" s="307">
        <v>7</v>
      </c>
      <c r="L51" s="308">
        <v>0</v>
      </c>
      <c r="M51" s="309">
        <v>33</v>
      </c>
      <c r="N51" s="307">
        <v>2</v>
      </c>
      <c r="O51" s="309">
        <v>1</v>
      </c>
      <c r="P51" s="307">
        <v>11</v>
      </c>
      <c r="Q51" s="308">
        <v>0</v>
      </c>
      <c r="R51" s="309">
        <v>8</v>
      </c>
    </row>
    <row r="52" spans="1:18" ht="15">
      <c r="A52" s="306" t="s">
        <v>518</v>
      </c>
      <c r="B52" s="306" t="s">
        <v>200</v>
      </c>
      <c r="C52" s="307">
        <v>11</v>
      </c>
      <c r="D52" s="308">
        <v>0</v>
      </c>
      <c r="E52" s="309">
        <v>17</v>
      </c>
      <c r="F52" s="307">
        <v>4</v>
      </c>
      <c r="G52" s="309">
        <v>0</v>
      </c>
      <c r="H52" s="307">
        <v>0</v>
      </c>
      <c r="I52" s="308">
        <v>0</v>
      </c>
      <c r="J52" s="309">
        <v>9</v>
      </c>
      <c r="K52" s="307">
        <v>16</v>
      </c>
      <c r="L52" s="308">
        <v>1</v>
      </c>
      <c r="M52" s="309">
        <v>26</v>
      </c>
      <c r="N52" s="307">
        <v>1</v>
      </c>
      <c r="O52" s="309">
        <v>0</v>
      </c>
      <c r="P52" s="307">
        <v>10</v>
      </c>
      <c r="Q52" s="308">
        <v>2</v>
      </c>
      <c r="R52" s="309">
        <v>10</v>
      </c>
    </row>
    <row r="53" spans="1:18" ht="15">
      <c r="A53" s="301" t="s">
        <v>519</v>
      </c>
      <c r="B53" s="301" t="s">
        <v>201</v>
      </c>
      <c r="C53" s="307">
        <v>37</v>
      </c>
      <c r="D53" s="308">
        <v>1</v>
      </c>
      <c r="E53" s="309">
        <v>83</v>
      </c>
      <c r="F53" s="307">
        <v>11</v>
      </c>
      <c r="G53" s="309">
        <v>3</v>
      </c>
      <c r="H53" s="307">
        <v>13</v>
      </c>
      <c r="I53" s="308">
        <v>3</v>
      </c>
      <c r="J53" s="309">
        <v>21</v>
      </c>
      <c r="K53" s="307">
        <v>16</v>
      </c>
      <c r="L53" s="308">
        <v>0</v>
      </c>
      <c r="M53" s="309">
        <v>94</v>
      </c>
      <c r="N53" s="307">
        <v>16</v>
      </c>
      <c r="O53" s="309">
        <v>2</v>
      </c>
      <c r="P53" s="307">
        <v>13</v>
      </c>
      <c r="Q53" s="308">
        <v>7</v>
      </c>
      <c r="R53" s="309">
        <v>26</v>
      </c>
    </row>
    <row r="54" spans="1:18" ht="15">
      <c r="A54" s="306" t="s">
        <v>520</v>
      </c>
      <c r="B54" s="306" t="s">
        <v>202</v>
      </c>
      <c r="C54" s="307">
        <v>37</v>
      </c>
      <c r="D54" s="308">
        <v>1</v>
      </c>
      <c r="E54" s="309">
        <v>62</v>
      </c>
      <c r="F54" s="307">
        <v>2</v>
      </c>
      <c r="G54" s="309">
        <v>0</v>
      </c>
      <c r="H54" s="307">
        <v>1</v>
      </c>
      <c r="I54" s="308">
        <v>2</v>
      </c>
      <c r="J54" s="309">
        <v>15</v>
      </c>
      <c r="K54" s="307">
        <v>6</v>
      </c>
      <c r="L54" s="308">
        <v>1</v>
      </c>
      <c r="M54" s="309">
        <v>53</v>
      </c>
      <c r="N54" s="307">
        <v>6</v>
      </c>
      <c r="O54" s="309">
        <v>0</v>
      </c>
      <c r="P54" s="307">
        <v>8</v>
      </c>
      <c r="Q54" s="308">
        <v>3</v>
      </c>
      <c r="R54" s="309">
        <v>46</v>
      </c>
    </row>
    <row r="55" spans="1:18" ht="15">
      <c r="A55" s="301" t="s">
        <v>521</v>
      </c>
      <c r="B55" s="301" t="s">
        <v>203</v>
      </c>
      <c r="C55" s="307">
        <v>36</v>
      </c>
      <c r="D55" s="308">
        <v>2</v>
      </c>
      <c r="E55" s="309">
        <v>9</v>
      </c>
      <c r="F55" s="307">
        <v>1</v>
      </c>
      <c r="G55" s="309">
        <v>0</v>
      </c>
      <c r="H55" s="307">
        <v>2</v>
      </c>
      <c r="I55" s="308">
        <v>3</v>
      </c>
      <c r="J55" s="309">
        <v>4</v>
      </c>
      <c r="K55" s="307">
        <v>25</v>
      </c>
      <c r="L55" s="308">
        <v>2</v>
      </c>
      <c r="M55" s="309">
        <v>13</v>
      </c>
      <c r="N55" s="307">
        <v>0</v>
      </c>
      <c r="O55" s="309">
        <v>0</v>
      </c>
      <c r="P55" s="307">
        <v>0</v>
      </c>
      <c r="Q55" s="308">
        <v>3</v>
      </c>
      <c r="R55" s="309">
        <v>1</v>
      </c>
    </row>
    <row r="56" spans="1:18" ht="15">
      <c r="A56" s="306" t="s">
        <v>522</v>
      </c>
      <c r="B56" s="306" t="s">
        <v>204</v>
      </c>
      <c r="C56" s="307">
        <v>35</v>
      </c>
      <c r="D56" s="308">
        <v>0</v>
      </c>
      <c r="E56" s="309">
        <v>113</v>
      </c>
      <c r="F56" s="307">
        <v>13</v>
      </c>
      <c r="G56" s="309">
        <v>0</v>
      </c>
      <c r="H56" s="307">
        <v>23</v>
      </c>
      <c r="I56" s="308">
        <v>5</v>
      </c>
      <c r="J56" s="309">
        <v>33</v>
      </c>
      <c r="K56" s="307">
        <v>30</v>
      </c>
      <c r="L56" s="308">
        <v>2</v>
      </c>
      <c r="M56" s="309">
        <v>85</v>
      </c>
      <c r="N56" s="307">
        <v>25</v>
      </c>
      <c r="O56" s="309">
        <v>0</v>
      </c>
      <c r="P56" s="307">
        <v>25</v>
      </c>
      <c r="Q56" s="308">
        <v>1</v>
      </c>
      <c r="R56" s="309">
        <v>20</v>
      </c>
    </row>
    <row r="57" spans="1:18" ht="15">
      <c r="A57" s="301" t="s">
        <v>523</v>
      </c>
      <c r="B57" s="301" t="s">
        <v>205</v>
      </c>
      <c r="C57" s="307">
        <v>11</v>
      </c>
      <c r="D57" s="308">
        <v>1</v>
      </c>
      <c r="E57" s="309">
        <v>1</v>
      </c>
      <c r="F57" s="307">
        <v>0</v>
      </c>
      <c r="G57" s="309">
        <v>0</v>
      </c>
      <c r="H57" s="307">
        <v>2</v>
      </c>
      <c r="I57" s="308">
        <v>5</v>
      </c>
      <c r="J57" s="309">
        <v>2</v>
      </c>
      <c r="K57" s="307">
        <v>5</v>
      </c>
      <c r="L57" s="308">
        <v>1</v>
      </c>
      <c r="M57" s="309">
        <v>1</v>
      </c>
      <c r="N57" s="307">
        <v>8</v>
      </c>
      <c r="O57" s="309">
        <v>1</v>
      </c>
      <c r="P57" s="307">
        <v>2</v>
      </c>
      <c r="Q57" s="308">
        <v>3</v>
      </c>
      <c r="R57" s="309">
        <v>3</v>
      </c>
    </row>
    <row r="58" spans="1:18" ht="15">
      <c r="A58" s="306" t="s">
        <v>524</v>
      </c>
      <c r="B58" s="306" t="s">
        <v>206</v>
      </c>
      <c r="C58" s="307">
        <v>5</v>
      </c>
      <c r="D58" s="308">
        <v>0</v>
      </c>
      <c r="E58" s="309">
        <v>14</v>
      </c>
      <c r="F58" s="307">
        <v>0</v>
      </c>
      <c r="G58" s="309">
        <v>2</v>
      </c>
      <c r="H58" s="307">
        <v>0</v>
      </c>
      <c r="I58" s="308">
        <v>6</v>
      </c>
      <c r="J58" s="309">
        <v>8</v>
      </c>
      <c r="K58" s="307">
        <v>8</v>
      </c>
      <c r="L58" s="308">
        <v>3</v>
      </c>
      <c r="M58" s="309">
        <v>15</v>
      </c>
      <c r="N58" s="307">
        <v>1</v>
      </c>
      <c r="O58" s="309">
        <v>1</v>
      </c>
      <c r="P58" s="307">
        <v>4</v>
      </c>
      <c r="Q58" s="308">
        <v>9</v>
      </c>
      <c r="R58" s="309">
        <v>6</v>
      </c>
    </row>
    <row r="59" spans="1:18" ht="15">
      <c r="A59" s="301" t="s">
        <v>525</v>
      </c>
      <c r="B59" s="301" t="s">
        <v>207</v>
      </c>
      <c r="C59" s="307">
        <v>3</v>
      </c>
      <c r="D59" s="308">
        <v>1</v>
      </c>
      <c r="E59" s="309">
        <v>73</v>
      </c>
      <c r="F59" s="307">
        <v>0</v>
      </c>
      <c r="G59" s="309">
        <v>0</v>
      </c>
      <c r="H59" s="307">
        <v>2</v>
      </c>
      <c r="I59" s="308">
        <v>0</v>
      </c>
      <c r="J59" s="309">
        <v>6</v>
      </c>
      <c r="K59" s="307">
        <v>3</v>
      </c>
      <c r="L59" s="308">
        <v>0</v>
      </c>
      <c r="M59" s="309">
        <v>2</v>
      </c>
      <c r="N59" s="307">
        <v>15</v>
      </c>
      <c r="O59" s="309">
        <v>3</v>
      </c>
      <c r="P59" s="307">
        <v>1</v>
      </c>
      <c r="Q59" s="308">
        <v>1</v>
      </c>
      <c r="R59" s="309">
        <v>26</v>
      </c>
    </row>
    <row r="60" spans="1:18" ht="15">
      <c r="A60" s="306" t="s">
        <v>526</v>
      </c>
      <c r="B60" s="306" t="s">
        <v>208</v>
      </c>
      <c r="C60" s="307">
        <v>7</v>
      </c>
      <c r="D60" s="308">
        <v>1</v>
      </c>
      <c r="E60" s="309">
        <v>61</v>
      </c>
      <c r="F60" s="307">
        <v>2</v>
      </c>
      <c r="G60" s="309">
        <v>0</v>
      </c>
      <c r="H60" s="307">
        <v>7</v>
      </c>
      <c r="I60" s="308">
        <v>0</v>
      </c>
      <c r="J60" s="309">
        <v>17</v>
      </c>
      <c r="K60" s="307">
        <v>5</v>
      </c>
      <c r="L60" s="308">
        <v>0</v>
      </c>
      <c r="M60" s="309">
        <v>28</v>
      </c>
      <c r="N60" s="307">
        <v>16</v>
      </c>
      <c r="O60" s="309">
        <v>4</v>
      </c>
      <c r="P60" s="307">
        <v>9</v>
      </c>
      <c r="Q60" s="308">
        <v>3</v>
      </c>
      <c r="R60" s="309">
        <v>14</v>
      </c>
    </row>
    <row r="61" spans="1:18" ht="15">
      <c r="A61" s="301" t="s">
        <v>527</v>
      </c>
      <c r="B61" s="301" t="s">
        <v>209</v>
      </c>
      <c r="C61" s="307">
        <v>8</v>
      </c>
      <c r="D61" s="308">
        <v>0</v>
      </c>
      <c r="E61" s="309">
        <v>17</v>
      </c>
      <c r="F61" s="307">
        <v>3</v>
      </c>
      <c r="G61" s="309">
        <v>0</v>
      </c>
      <c r="H61" s="307">
        <v>4</v>
      </c>
      <c r="I61" s="308">
        <v>1</v>
      </c>
      <c r="J61" s="309">
        <v>3</v>
      </c>
      <c r="K61" s="307">
        <v>6</v>
      </c>
      <c r="L61" s="308">
        <v>0</v>
      </c>
      <c r="M61" s="309">
        <v>14</v>
      </c>
      <c r="N61" s="307">
        <v>8</v>
      </c>
      <c r="O61" s="309">
        <v>0</v>
      </c>
      <c r="P61" s="307">
        <v>6</v>
      </c>
      <c r="Q61" s="308">
        <v>0</v>
      </c>
      <c r="R61" s="309">
        <v>3</v>
      </c>
    </row>
    <row r="62" spans="1:18" ht="15">
      <c r="A62" s="306" t="s">
        <v>528</v>
      </c>
      <c r="B62" s="306" t="s">
        <v>210</v>
      </c>
      <c r="C62" s="307">
        <v>25</v>
      </c>
      <c r="D62" s="308">
        <v>0</v>
      </c>
      <c r="E62" s="309">
        <v>52</v>
      </c>
      <c r="F62" s="307">
        <v>9</v>
      </c>
      <c r="G62" s="309">
        <v>0</v>
      </c>
      <c r="H62" s="307">
        <v>8</v>
      </c>
      <c r="I62" s="308">
        <v>3</v>
      </c>
      <c r="J62" s="309">
        <v>13</v>
      </c>
      <c r="K62" s="307">
        <v>31</v>
      </c>
      <c r="L62" s="308">
        <v>0</v>
      </c>
      <c r="M62" s="309">
        <v>38</v>
      </c>
      <c r="N62" s="307">
        <v>23</v>
      </c>
      <c r="O62" s="309">
        <v>8</v>
      </c>
      <c r="P62" s="307">
        <v>9</v>
      </c>
      <c r="Q62" s="308">
        <v>5</v>
      </c>
      <c r="R62" s="309">
        <v>16</v>
      </c>
    </row>
    <row r="63" spans="1:18" ht="15">
      <c r="A63" s="301" t="s">
        <v>529</v>
      </c>
      <c r="B63" s="301" t="s">
        <v>211</v>
      </c>
      <c r="C63" s="307">
        <v>20</v>
      </c>
      <c r="D63" s="308">
        <v>0</v>
      </c>
      <c r="E63" s="309">
        <v>50</v>
      </c>
      <c r="F63" s="307">
        <v>8</v>
      </c>
      <c r="G63" s="309">
        <v>1</v>
      </c>
      <c r="H63" s="307">
        <v>15</v>
      </c>
      <c r="I63" s="308">
        <v>2</v>
      </c>
      <c r="J63" s="309">
        <v>24</v>
      </c>
      <c r="K63" s="307">
        <v>21</v>
      </c>
      <c r="L63" s="308">
        <v>1</v>
      </c>
      <c r="M63" s="309">
        <v>44</v>
      </c>
      <c r="N63" s="307">
        <v>24</v>
      </c>
      <c r="O63" s="309">
        <v>1</v>
      </c>
      <c r="P63" s="307">
        <v>15</v>
      </c>
      <c r="Q63" s="308">
        <v>3</v>
      </c>
      <c r="R63" s="309">
        <v>23</v>
      </c>
    </row>
    <row r="64" spans="1:18" ht="15">
      <c r="A64" s="306" t="s">
        <v>530</v>
      </c>
      <c r="B64" s="306" t="s">
        <v>212</v>
      </c>
      <c r="C64" s="307">
        <v>6</v>
      </c>
      <c r="D64" s="308">
        <v>0</v>
      </c>
      <c r="E64" s="309">
        <v>3</v>
      </c>
      <c r="F64" s="307">
        <v>1</v>
      </c>
      <c r="G64" s="309">
        <v>0</v>
      </c>
      <c r="H64" s="307">
        <v>2</v>
      </c>
      <c r="I64" s="308">
        <v>1</v>
      </c>
      <c r="J64" s="309">
        <v>0</v>
      </c>
      <c r="K64" s="307">
        <v>3</v>
      </c>
      <c r="L64" s="308">
        <v>0</v>
      </c>
      <c r="M64" s="309">
        <v>4</v>
      </c>
      <c r="N64" s="307">
        <v>1</v>
      </c>
      <c r="O64" s="309">
        <v>1</v>
      </c>
      <c r="P64" s="307">
        <v>1</v>
      </c>
      <c r="Q64" s="308">
        <v>1</v>
      </c>
      <c r="R64" s="309">
        <v>3</v>
      </c>
    </row>
    <row r="65" spans="1:18" ht="15">
      <c r="A65" s="301" t="s">
        <v>531</v>
      </c>
      <c r="B65" s="301" t="s">
        <v>213</v>
      </c>
      <c r="C65" s="307">
        <v>2</v>
      </c>
      <c r="D65" s="308">
        <v>1</v>
      </c>
      <c r="E65" s="309">
        <v>3</v>
      </c>
      <c r="F65" s="307">
        <v>1</v>
      </c>
      <c r="G65" s="309">
        <v>0</v>
      </c>
      <c r="H65" s="307">
        <v>1</v>
      </c>
      <c r="I65" s="308">
        <v>0</v>
      </c>
      <c r="J65" s="309">
        <v>0</v>
      </c>
      <c r="K65" s="307">
        <v>2</v>
      </c>
      <c r="L65" s="308">
        <v>0</v>
      </c>
      <c r="M65" s="309">
        <v>5</v>
      </c>
      <c r="N65" s="307">
        <v>6</v>
      </c>
      <c r="O65" s="309">
        <v>2</v>
      </c>
      <c r="P65" s="307">
        <v>5</v>
      </c>
      <c r="Q65" s="308">
        <v>3</v>
      </c>
      <c r="R65" s="309">
        <v>1</v>
      </c>
    </row>
    <row r="66" spans="1:18" ht="15">
      <c r="A66" s="306" t="s">
        <v>532</v>
      </c>
      <c r="B66" s="306" t="s">
        <v>214</v>
      </c>
      <c r="C66" s="307">
        <v>9</v>
      </c>
      <c r="D66" s="308">
        <v>0</v>
      </c>
      <c r="E66" s="309">
        <v>15</v>
      </c>
      <c r="F66" s="307">
        <v>1</v>
      </c>
      <c r="G66" s="309">
        <v>1</v>
      </c>
      <c r="H66" s="307">
        <v>4</v>
      </c>
      <c r="I66" s="308">
        <v>1</v>
      </c>
      <c r="J66" s="309">
        <v>12</v>
      </c>
      <c r="K66" s="307">
        <v>8</v>
      </c>
      <c r="L66" s="308">
        <v>2</v>
      </c>
      <c r="M66" s="309">
        <v>15</v>
      </c>
      <c r="N66" s="307">
        <v>6</v>
      </c>
      <c r="O66" s="309">
        <v>0</v>
      </c>
      <c r="P66" s="307">
        <v>2</v>
      </c>
      <c r="Q66" s="308">
        <v>3</v>
      </c>
      <c r="R66" s="309">
        <v>5</v>
      </c>
    </row>
    <row r="67" spans="1:18" ht="15">
      <c r="A67" s="301" t="s">
        <v>533</v>
      </c>
      <c r="B67" s="301" t="s">
        <v>215</v>
      </c>
      <c r="C67" s="307">
        <v>38</v>
      </c>
      <c r="D67" s="308">
        <v>0</v>
      </c>
      <c r="E67" s="309">
        <v>89</v>
      </c>
      <c r="F67" s="307">
        <v>3</v>
      </c>
      <c r="G67" s="309">
        <v>0</v>
      </c>
      <c r="H67" s="307">
        <v>17</v>
      </c>
      <c r="I67" s="308">
        <v>4</v>
      </c>
      <c r="J67" s="309">
        <v>46</v>
      </c>
      <c r="K67" s="307">
        <v>16</v>
      </c>
      <c r="L67" s="308">
        <v>1</v>
      </c>
      <c r="M67" s="309">
        <v>81</v>
      </c>
      <c r="N67" s="307">
        <v>29</v>
      </c>
      <c r="O67" s="309">
        <v>0</v>
      </c>
      <c r="P67" s="307">
        <v>11</v>
      </c>
      <c r="Q67" s="308">
        <v>2</v>
      </c>
      <c r="R67" s="309">
        <v>26</v>
      </c>
    </row>
    <row r="68" spans="1:18" ht="15">
      <c r="A68" s="306" t="s">
        <v>534</v>
      </c>
      <c r="B68" s="306" t="s">
        <v>216</v>
      </c>
      <c r="C68" s="307">
        <v>8</v>
      </c>
      <c r="D68" s="308">
        <v>0</v>
      </c>
      <c r="E68" s="309">
        <v>16</v>
      </c>
      <c r="F68" s="307">
        <v>3</v>
      </c>
      <c r="G68" s="309">
        <v>1</v>
      </c>
      <c r="H68" s="307">
        <v>0</v>
      </c>
      <c r="I68" s="308">
        <v>0</v>
      </c>
      <c r="J68" s="309">
        <v>8</v>
      </c>
      <c r="K68" s="307">
        <v>9</v>
      </c>
      <c r="L68" s="308">
        <v>0</v>
      </c>
      <c r="M68" s="309">
        <v>12</v>
      </c>
      <c r="N68" s="307">
        <v>3</v>
      </c>
      <c r="O68" s="309">
        <v>0</v>
      </c>
      <c r="P68" s="307">
        <v>1</v>
      </c>
      <c r="Q68" s="308">
        <v>2</v>
      </c>
      <c r="R68" s="309">
        <v>9</v>
      </c>
    </row>
    <row r="69" spans="1:18" ht="15">
      <c r="A69" s="301" t="s">
        <v>535</v>
      </c>
      <c r="B69" s="301" t="s">
        <v>217</v>
      </c>
      <c r="C69" s="307">
        <v>14</v>
      </c>
      <c r="D69" s="308">
        <v>0</v>
      </c>
      <c r="E69" s="309">
        <v>46</v>
      </c>
      <c r="F69" s="307">
        <v>5</v>
      </c>
      <c r="G69" s="309">
        <v>1</v>
      </c>
      <c r="H69" s="307">
        <v>10</v>
      </c>
      <c r="I69" s="308">
        <v>0</v>
      </c>
      <c r="J69" s="309">
        <v>3</v>
      </c>
      <c r="K69" s="307">
        <v>18</v>
      </c>
      <c r="L69" s="308">
        <v>1</v>
      </c>
      <c r="M69" s="309">
        <v>21</v>
      </c>
      <c r="N69" s="307">
        <v>13</v>
      </c>
      <c r="O69" s="309">
        <v>4</v>
      </c>
      <c r="P69" s="307">
        <v>9</v>
      </c>
      <c r="Q69" s="308">
        <v>0</v>
      </c>
      <c r="R69" s="309">
        <v>5</v>
      </c>
    </row>
    <row r="70" spans="1:18" ht="15">
      <c r="A70" s="306" t="s">
        <v>536</v>
      </c>
      <c r="B70" s="306" t="s">
        <v>218</v>
      </c>
      <c r="C70" s="307">
        <v>0</v>
      </c>
      <c r="D70" s="308">
        <v>0</v>
      </c>
      <c r="E70" s="309">
        <v>3</v>
      </c>
      <c r="F70" s="307">
        <v>0</v>
      </c>
      <c r="G70" s="309">
        <v>0</v>
      </c>
      <c r="H70" s="307">
        <v>1</v>
      </c>
      <c r="I70" s="308">
        <v>1</v>
      </c>
      <c r="J70" s="309">
        <v>3</v>
      </c>
      <c r="K70" s="307">
        <v>1</v>
      </c>
      <c r="L70" s="308">
        <v>0</v>
      </c>
      <c r="M70" s="309">
        <v>2</v>
      </c>
      <c r="N70" s="307">
        <v>5</v>
      </c>
      <c r="O70" s="309">
        <v>0</v>
      </c>
      <c r="P70" s="307">
        <v>0</v>
      </c>
      <c r="Q70" s="308">
        <v>0</v>
      </c>
      <c r="R70" s="309">
        <v>1</v>
      </c>
    </row>
    <row r="71" spans="1:18" ht="15">
      <c r="A71" s="301" t="s">
        <v>537</v>
      </c>
      <c r="B71" s="301" t="s">
        <v>219</v>
      </c>
      <c r="C71" s="307">
        <v>72</v>
      </c>
      <c r="D71" s="308">
        <v>3</v>
      </c>
      <c r="E71" s="309">
        <v>51</v>
      </c>
      <c r="F71" s="307">
        <v>3</v>
      </c>
      <c r="G71" s="309">
        <v>0</v>
      </c>
      <c r="H71" s="307">
        <v>5</v>
      </c>
      <c r="I71" s="308">
        <v>0</v>
      </c>
      <c r="J71" s="309">
        <v>1</v>
      </c>
      <c r="K71" s="307">
        <v>42</v>
      </c>
      <c r="L71" s="308">
        <v>1</v>
      </c>
      <c r="M71" s="309">
        <v>40</v>
      </c>
      <c r="N71" s="307">
        <v>6</v>
      </c>
      <c r="O71" s="309">
        <v>3</v>
      </c>
      <c r="P71" s="307">
        <v>7</v>
      </c>
      <c r="Q71" s="308">
        <v>1</v>
      </c>
      <c r="R71" s="309">
        <v>11</v>
      </c>
    </row>
    <row r="72" spans="1:18" ht="15">
      <c r="A72" s="306" t="s">
        <v>538</v>
      </c>
      <c r="B72" s="306" t="s">
        <v>220</v>
      </c>
      <c r="C72" s="307">
        <v>12</v>
      </c>
      <c r="D72" s="308">
        <v>0</v>
      </c>
      <c r="E72" s="309">
        <v>28</v>
      </c>
      <c r="F72" s="307">
        <v>1</v>
      </c>
      <c r="G72" s="309">
        <v>0</v>
      </c>
      <c r="H72" s="307">
        <v>6</v>
      </c>
      <c r="I72" s="308">
        <v>3</v>
      </c>
      <c r="J72" s="309">
        <v>5</v>
      </c>
      <c r="K72" s="307">
        <v>7</v>
      </c>
      <c r="L72" s="308">
        <v>0</v>
      </c>
      <c r="M72" s="309">
        <v>15</v>
      </c>
      <c r="N72" s="307">
        <v>9</v>
      </c>
      <c r="O72" s="309">
        <v>0</v>
      </c>
      <c r="P72" s="307">
        <v>4</v>
      </c>
      <c r="Q72" s="308">
        <v>2</v>
      </c>
      <c r="R72" s="309">
        <v>267</v>
      </c>
    </row>
    <row r="73" spans="1:18" ht="15">
      <c r="A73" s="301" t="s">
        <v>539</v>
      </c>
      <c r="B73" s="301" t="s">
        <v>221</v>
      </c>
      <c r="C73" s="307">
        <v>20</v>
      </c>
      <c r="D73" s="308">
        <v>0</v>
      </c>
      <c r="E73" s="309">
        <v>19</v>
      </c>
      <c r="F73" s="307">
        <v>6</v>
      </c>
      <c r="G73" s="309">
        <v>1</v>
      </c>
      <c r="H73" s="307">
        <v>7</v>
      </c>
      <c r="I73" s="308">
        <v>2</v>
      </c>
      <c r="J73" s="309">
        <v>12</v>
      </c>
      <c r="K73" s="307">
        <v>24</v>
      </c>
      <c r="L73" s="308">
        <v>4</v>
      </c>
      <c r="M73" s="309">
        <v>20</v>
      </c>
      <c r="N73" s="307">
        <v>20</v>
      </c>
      <c r="O73" s="309">
        <v>5</v>
      </c>
      <c r="P73" s="307">
        <v>3</v>
      </c>
      <c r="Q73" s="308">
        <v>0</v>
      </c>
      <c r="R73" s="309">
        <v>12</v>
      </c>
    </row>
    <row r="74" spans="1:18" ht="15">
      <c r="A74" s="306" t="s">
        <v>540</v>
      </c>
      <c r="B74" s="306" t="s">
        <v>222</v>
      </c>
      <c r="C74" s="307">
        <v>9</v>
      </c>
      <c r="D74" s="308">
        <v>0</v>
      </c>
      <c r="E74" s="309">
        <v>19</v>
      </c>
      <c r="F74" s="307">
        <v>3</v>
      </c>
      <c r="G74" s="309">
        <v>2</v>
      </c>
      <c r="H74" s="307">
        <v>2</v>
      </c>
      <c r="I74" s="308">
        <v>1</v>
      </c>
      <c r="J74" s="309">
        <v>8</v>
      </c>
      <c r="K74" s="307">
        <v>7</v>
      </c>
      <c r="L74" s="308">
        <v>2</v>
      </c>
      <c r="M74" s="309">
        <v>10</v>
      </c>
      <c r="N74" s="307">
        <v>2</v>
      </c>
      <c r="O74" s="309">
        <v>3</v>
      </c>
      <c r="P74" s="307">
        <v>0</v>
      </c>
      <c r="Q74" s="308">
        <v>0</v>
      </c>
      <c r="R74" s="309">
        <v>4</v>
      </c>
    </row>
    <row r="75" spans="1:18" ht="15">
      <c r="A75" s="301" t="s">
        <v>541</v>
      </c>
      <c r="B75" s="301" t="s">
        <v>223</v>
      </c>
      <c r="C75" s="307">
        <v>6</v>
      </c>
      <c r="D75" s="308">
        <v>0</v>
      </c>
      <c r="E75" s="309">
        <v>33</v>
      </c>
      <c r="F75" s="307">
        <v>5</v>
      </c>
      <c r="G75" s="309">
        <v>0</v>
      </c>
      <c r="H75" s="307">
        <v>8</v>
      </c>
      <c r="I75" s="308">
        <v>0</v>
      </c>
      <c r="J75" s="309">
        <v>15</v>
      </c>
      <c r="K75" s="307">
        <v>5</v>
      </c>
      <c r="L75" s="308">
        <v>1</v>
      </c>
      <c r="M75" s="309">
        <v>32</v>
      </c>
      <c r="N75" s="307">
        <v>17</v>
      </c>
      <c r="O75" s="309">
        <v>2</v>
      </c>
      <c r="P75" s="307">
        <v>7</v>
      </c>
      <c r="Q75" s="308">
        <v>0</v>
      </c>
      <c r="R75" s="309">
        <v>20</v>
      </c>
    </row>
    <row r="76" spans="1:18" ht="15">
      <c r="A76" s="306" t="s">
        <v>542</v>
      </c>
      <c r="B76" s="306" t="s">
        <v>224</v>
      </c>
      <c r="C76" s="307">
        <v>10</v>
      </c>
      <c r="D76" s="308">
        <v>0</v>
      </c>
      <c r="E76" s="309">
        <v>10</v>
      </c>
      <c r="F76" s="307">
        <v>6</v>
      </c>
      <c r="G76" s="309">
        <v>0</v>
      </c>
      <c r="H76" s="307">
        <v>4</v>
      </c>
      <c r="I76" s="308">
        <v>4</v>
      </c>
      <c r="J76" s="309">
        <v>9</v>
      </c>
      <c r="K76" s="307">
        <v>8</v>
      </c>
      <c r="L76" s="308">
        <v>0</v>
      </c>
      <c r="M76" s="309">
        <v>6</v>
      </c>
      <c r="N76" s="307">
        <v>16</v>
      </c>
      <c r="O76" s="309">
        <v>0</v>
      </c>
      <c r="P76" s="307">
        <v>4</v>
      </c>
      <c r="Q76" s="308">
        <v>0</v>
      </c>
      <c r="R76" s="309">
        <v>2</v>
      </c>
    </row>
    <row r="77" spans="1:18" ht="15">
      <c r="A77" s="301" t="s">
        <v>543</v>
      </c>
      <c r="B77" s="301" t="s">
        <v>225</v>
      </c>
      <c r="C77" s="307">
        <v>0</v>
      </c>
      <c r="D77" s="308">
        <v>0</v>
      </c>
      <c r="E77" s="309">
        <v>0</v>
      </c>
      <c r="F77" s="307">
        <v>0</v>
      </c>
      <c r="G77" s="309">
        <v>0</v>
      </c>
      <c r="H77" s="307">
        <v>2</v>
      </c>
      <c r="I77" s="308">
        <v>1</v>
      </c>
      <c r="J77" s="309">
        <v>3</v>
      </c>
      <c r="K77" s="307">
        <v>1</v>
      </c>
      <c r="L77" s="308">
        <v>0</v>
      </c>
      <c r="M77" s="309">
        <v>1</v>
      </c>
      <c r="N77" s="307">
        <v>3</v>
      </c>
      <c r="O77" s="309">
        <v>0</v>
      </c>
      <c r="P77" s="307">
        <v>0</v>
      </c>
      <c r="Q77" s="308">
        <v>1</v>
      </c>
      <c r="R77" s="309">
        <v>3</v>
      </c>
    </row>
    <row r="78" spans="1:18" ht="15">
      <c r="A78" s="306" t="s">
        <v>544</v>
      </c>
      <c r="B78" s="306" t="s">
        <v>226</v>
      </c>
      <c r="C78" s="307">
        <v>29</v>
      </c>
      <c r="D78" s="308">
        <v>0</v>
      </c>
      <c r="E78" s="309">
        <v>22</v>
      </c>
      <c r="F78" s="307">
        <v>1</v>
      </c>
      <c r="G78" s="309">
        <v>0</v>
      </c>
      <c r="H78" s="307">
        <v>4</v>
      </c>
      <c r="I78" s="308">
        <v>0</v>
      </c>
      <c r="J78" s="309">
        <v>7</v>
      </c>
      <c r="K78" s="307">
        <v>3</v>
      </c>
      <c r="L78" s="308">
        <v>0</v>
      </c>
      <c r="M78" s="309">
        <v>7</v>
      </c>
      <c r="N78" s="307">
        <v>0</v>
      </c>
      <c r="O78" s="309">
        <v>0</v>
      </c>
      <c r="P78" s="307">
        <v>0</v>
      </c>
      <c r="Q78" s="308">
        <v>0</v>
      </c>
      <c r="R78" s="309">
        <v>3</v>
      </c>
    </row>
    <row r="79" spans="1:18" ht="15">
      <c r="A79" s="301" t="s">
        <v>545</v>
      </c>
      <c r="B79" s="301" t="s">
        <v>227</v>
      </c>
      <c r="C79" s="307">
        <v>3</v>
      </c>
      <c r="D79" s="308">
        <v>0</v>
      </c>
      <c r="E79" s="309">
        <v>2</v>
      </c>
      <c r="F79" s="307">
        <v>0</v>
      </c>
      <c r="G79" s="309">
        <v>0</v>
      </c>
      <c r="H79" s="307">
        <v>1</v>
      </c>
      <c r="I79" s="308">
        <v>0</v>
      </c>
      <c r="J79" s="309">
        <v>3</v>
      </c>
      <c r="K79" s="307">
        <v>5</v>
      </c>
      <c r="L79" s="308">
        <v>0</v>
      </c>
      <c r="M79" s="309">
        <v>5</v>
      </c>
      <c r="N79" s="307">
        <v>1</v>
      </c>
      <c r="O79" s="309">
        <v>0</v>
      </c>
      <c r="P79" s="307">
        <v>4</v>
      </c>
      <c r="Q79" s="308">
        <v>1</v>
      </c>
      <c r="R79" s="309">
        <v>2</v>
      </c>
    </row>
    <row r="80" spans="1:18" ht="15">
      <c r="A80" s="306" t="s">
        <v>546</v>
      </c>
      <c r="B80" s="306" t="s">
        <v>228</v>
      </c>
      <c r="C80" s="307">
        <v>12</v>
      </c>
      <c r="D80" s="308">
        <v>0</v>
      </c>
      <c r="E80" s="309">
        <v>6</v>
      </c>
      <c r="F80" s="307">
        <v>4</v>
      </c>
      <c r="G80" s="309">
        <v>0</v>
      </c>
      <c r="H80" s="307">
        <v>2</v>
      </c>
      <c r="I80" s="308">
        <v>0</v>
      </c>
      <c r="J80" s="309">
        <v>2</v>
      </c>
      <c r="K80" s="307">
        <v>14</v>
      </c>
      <c r="L80" s="308">
        <v>0</v>
      </c>
      <c r="M80" s="309">
        <v>9</v>
      </c>
      <c r="N80" s="307">
        <v>5</v>
      </c>
      <c r="O80" s="309">
        <v>0</v>
      </c>
      <c r="P80" s="307">
        <v>4</v>
      </c>
      <c r="Q80" s="308">
        <v>0</v>
      </c>
      <c r="R80" s="309">
        <v>61</v>
      </c>
    </row>
    <row r="81" spans="1:18" ht="15">
      <c r="A81" s="301" t="s">
        <v>547</v>
      </c>
      <c r="B81" s="301" t="s">
        <v>229</v>
      </c>
      <c r="C81" s="307">
        <v>13</v>
      </c>
      <c r="D81" s="308">
        <v>0</v>
      </c>
      <c r="E81" s="309">
        <v>3</v>
      </c>
      <c r="F81" s="307">
        <v>0</v>
      </c>
      <c r="G81" s="309">
        <v>0</v>
      </c>
      <c r="H81" s="307">
        <v>1</v>
      </c>
      <c r="I81" s="308">
        <v>0</v>
      </c>
      <c r="J81" s="309">
        <v>1</v>
      </c>
      <c r="K81" s="307">
        <v>22</v>
      </c>
      <c r="L81" s="308">
        <v>2</v>
      </c>
      <c r="M81" s="309">
        <v>8</v>
      </c>
      <c r="N81" s="307">
        <v>3</v>
      </c>
      <c r="O81" s="309">
        <v>0</v>
      </c>
      <c r="P81" s="307">
        <v>2</v>
      </c>
      <c r="Q81" s="308">
        <v>0</v>
      </c>
      <c r="R81" s="309">
        <v>0</v>
      </c>
    </row>
    <row r="82" spans="1:18" ht="15">
      <c r="A82" s="306" t="s">
        <v>548</v>
      </c>
      <c r="B82" s="306" t="s">
        <v>230</v>
      </c>
      <c r="C82" s="307">
        <v>3</v>
      </c>
      <c r="D82" s="308">
        <v>0</v>
      </c>
      <c r="E82" s="309">
        <v>31</v>
      </c>
      <c r="F82" s="307">
        <v>0</v>
      </c>
      <c r="G82" s="309">
        <v>0</v>
      </c>
      <c r="H82" s="307">
        <v>1</v>
      </c>
      <c r="I82" s="308">
        <v>0</v>
      </c>
      <c r="J82" s="309">
        <v>7</v>
      </c>
      <c r="K82" s="307">
        <v>4</v>
      </c>
      <c r="L82" s="308">
        <v>0</v>
      </c>
      <c r="M82" s="309">
        <v>6</v>
      </c>
      <c r="N82" s="307">
        <v>1</v>
      </c>
      <c r="O82" s="309">
        <v>0</v>
      </c>
      <c r="P82" s="307">
        <v>1</v>
      </c>
      <c r="Q82" s="308">
        <v>0</v>
      </c>
      <c r="R82" s="309">
        <v>2</v>
      </c>
    </row>
    <row r="83" spans="1:18" ht="15">
      <c r="A83" s="301" t="s">
        <v>549</v>
      </c>
      <c r="B83" s="301" t="s">
        <v>231</v>
      </c>
      <c r="C83" s="307">
        <v>0</v>
      </c>
      <c r="D83" s="308">
        <v>0</v>
      </c>
      <c r="E83" s="309">
        <v>3</v>
      </c>
      <c r="F83" s="307">
        <v>0</v>
      </c>
      <c r="G83" s="309">
        <v>0</v>
      </c>
      <c r="H83" s="307">
        <v>0</v>
      </c>
      <c r="I83" s="308">
        <v>0</v>
      </c>
      <c r="J83" s="309">
        <v>2</v>
      </c>
      <c r="K83" s="307">
        <v>1</v>
      </c>
      <c r="L83" s="308">
        <v>1</v>
      </c>
      <c r="M83" s="309">
        <v>3</v>
      </c>
      <c r="N83" s="307">
        <v>0</v>
      </c>
      <c r="O83" s="309">
        <v>0</v>
      </c>
      <c r="P83" s="307">
        <v>0</v>
      </c>
      <c r="Q83" s="308">
        <v>0</v>
      </c>
      <c r="R83" s="309">
        <v>2</v>
      </c>
    </row>
    <row r="84" spans="1:18" ht="15">
      <c r="A84" s="306" t="s">
        <v>550</v>
      </c>
      <c r="B84" s="306" t="s">
        <v>232</v>
      </c>
      <c r="C84" s="307">
        <v>4</v>
      </c>
      <c r="D84" s="308">
        <v>0</v>
      </c>
      <c r="E84" s="309">
        <v>18</v>
      </c>
      <c r="F84" s="307">
        <v>0</v>
      </c>
      <c r="G84" s="309">
        <v>0</v>
      </c>
      <c r="H84" s="307">
        <v>0</v>
      </c>
      <c r="I84" s="308">
        <v>0</v>
      </c>
      <c r="J84" s="309">
        <v>3</v>
      </c>
      <c r="K84" s="307">
        <v>0</v>
      </c>
      <c r="L84" s="308">
        <v>0</v>
      </c>
      <c r="M84" s="309">
        <v>13</v>
      </c>
      <c r="N84" s="307">
        <v>0</v>
      </c>
      <c r="O84" s="309">
        <v>0</v>
      </c>
      <c r="P84" s="307">
        <v>1</v>
      </c>
      <c r="Q84" s="308">
        <v>0</v>
      </c>
      <c r="R84" s="309">
        <v>5</v>
      </c>
    </row>
    <row r="85" spans="1:18" ht="15">
      <c r="A85" s="301" t="s">
        <v>551</v>
      </c>
      <c r="B85" s="301" t="s">
        <v>233</v>
      </c>
      <c r="C85" s="307">
        <v>16</v>
      </c>
      <c r="D85" s="308">
        <v>0</v>
      </c>
      <c r="E85" s="309">
        <v>11</v>
      </c>
      <c r="F85" s="307">
        <v>0</v>
      </c>
      <c r="G85" s="309">
        <v>0</v>
      </c>
      <c r="H85" s="307">
        <v>4</v>
      </c>
      <c r="I85" s="308">
        <v>1</v>
      </c>
      <c r="J85" s="309">
        <v>3</v>
      </c>
      <c r="K85" s="307">
        <v>4</v>
      </c>
      <c r="L85" s="308">
        <v>0</v>
      </c>
      <c r="M85" s="309">
        <v>22</v>
      </c>
      <c r="N85" s="307">
        <v>15</v>
      </c>
      <c r="O85" s="309">
        <v>2</v>
      </c>
      <c r="P85" s="307">
        <v>4</v>
      </c>
      <c r="Q85" s="308">
        <v>2</v>
      </c>
      <c r="R85" s="309">
        <v>3</v>
      </c>
    </row>
    <row r="86" spans="1:18" ht="15">
      <c r="A86" s="306" t="s">
        <v>552</v>
      </c>
      <c r="B86" s="306" t="s">
        <v>234</v>
      </c>
      <c r="C86" s="307">
        <v>8</v>
      </c>
      <c r="D86" s="308">
        <v>1</v>
      </c>
      <c r="E86" s="309">
        <v>12</v>
      </c>
      <c r="F86" s="307">
        <v>1</v>
      </c>
      <c r="G86" s="309">
        <v>4</v>
      </c>
      <c r="H86" s="307">
        <v>0</v>
      </c>
      <c r="I86" s="308">
        <v>3</v>
      </c>
      <c r="J86" s="309">
        <v>1</v>
      </c>
      <c r="K86" s="307">
        <v>4</v>
      </c>
      <c r="L86" s="308">
        <v>2</v>
      </c>
      <c r="M86" s="309">
        <v>14</v>
      </c>
      <c r="N86" s="307">
        <v>1</v>
      </c>
      <c r="O86" s="309">
        <v>1</v>
      </c>
      <c r="P86" s="307">
        <v>1</v>
      </c>
      <c r="Q86" s="308">
        <v>1</v>
      </c>
      <c r="R86" s="309">
        <v>3</v>
      </c>
    </row>
    <row r="87" spans="1:18" ht="15">
      <c r="A87" s="301" t="s">
        <v>553</v>
      </c>
      <c r="B87" s="301" t="s">
        <v>235</v>
      </c>
      <c r="C87" s="307">
        <v>1</v>
      </c>
      <c r="D87" s="308">
        <v>0</v>
      </c>
      <c r="E87" s="309">
        <v>1</v>
      </c>
      <c r="F87" s="307">
        <v>1</v>
      </c>
      <c r="G87" s="309">
        <v>0</v>
      </c>
      <c r="H87" s="307">
        <v>1</v>
      </c>
      <c r="I87" s="308">
        <v>0</v>
      </c>
      <c r="J87" s="309">
        <v>5</v>
      </c>
      <c r="K87" s="307">
        <v>4</v>
      </c>
      <c r="L87" s="308">
        <v>1</v>
      </c>
      <c r="M87" s="309">
        <v>4</v>
      </c>
      <c r="N87" s="307">
        <v>1</v>
      </c>
      <c r="O87" s="309">
        <v>0</v>
      </c>
      <c r="P87" s="307">
        <v>1</v>
      </c>
      <c r="Q87" s="308">
        <v>1</v>
      </c>
      <c r="R87" s="309">
        <v>2</v>
      </c>
    </row>
    <row r="88" spans="1:18" ht="15">
      <c r="A88" s="306" t="s">
        <v>554</v>
      </c>
      <c r="B88" s="306" t="s">
        <v>236</v>
      </c>
      <c r="C88" s="307">
        <v>4</v>
      </c>
      <c r="D88" s="308">
        <v>0</v>
      </c>
      <c r="E88" s="309">
        <v>14</v>
      </c>
      <c r="F88" s="307">
        <v>2</v>
      </c>
      <c r="G88" s="309">
        <v>0</v>
      </c>
      <c r="H88" s="307">
        <v>3</v>
      </c>
      <c r="I88" s="308">
        <v>0</v>
      </c>
      <c r="J88" s="309">
        <v>6</v>
      </c>
      <c r="K88" s="307">
        <v>7</v>
      </c>
      <c r="L88" s="308">
        <v>0</v>
      </c>
      <c r="M88" s="309">
        <v>22</v>
      </c>
      <c r="N88" s="307">
        <v>7</v>
      </c>
      <c r="O88" s="309">
        <v>0</v>
      </c>
      <c r="P88" s="307">
        <v>0</v>
      </c>
      <c r="Q88" s="308">
        <v>0</v>
      </c>
      <c r="R88" s="309">
        <v>2</v>
      </c>
    </row>
    <row r="89" spans="1:18" ht="15.75" thickBot="1">
      <c r="A89" s="310" t="s">
        <v>555</v>
      </c>
      <c r="B89" s="311" t="s">
        <v>237</v>
      </c>
      <c r="C89" s="307">
        <v>15</v>
      </c>
      <c r="D89" s="308">
        <v>0</v>
      </c>
      <c r="E89" s="309">
        <v>10</v>
      </c>
      <c r="F89" s="307">
        <v>1</v>
      </c>
      <c r="G89" s="309">
        <v>0</v>
      </c>
      <c r="H89" s="307">
        <v>3</v>
      </c>
      <c r="I89" s="308">
        <v>0</v>
      </c>
      <c r="J89" s="309">
        <v>3</v>
      </c>
      <c r="K89" s="307">
        <v>6</v>
      </c>
      <c r="L89" s="308">
        <v>0</v>
      </c>
      <c r="M89" s="309">
        <v>4</v>
      </c>
      <c r="N89" s="307">
        <v>14</v>
      </c>
      <c r="O89" s="309">
        <v>0</v>
      </c>
      <c r="P89" s="307">
        <v>1</v>
      </c>
      <c r="Q89" s="308">
        <v>0</v>
      </c>
      <c r="R89" s="309">
        <v>1</v>
      </c>
    </row>
    <row r="90" spans="1:18" s="98" customFormat="1" ht="17.25" thickBot="1" thickTop="1">
      <c r="A90" s="312"/>
      <c r="B90" s="313" t="s">
        <v>238</v>
      </c>
      <c r="C90" s="314">
        <f>SUM(C9:C89)</f>
        <v>4295</v>
      </c>
      <c r="D90" s="315">
        <f aca="true" t="shared" si="0" ref="D90:R90">SUM(D9:D89)</f>
        <v>56</v>
      </c>
      <c r="E90" s="316">
        <f t="shared" si="0"/>
        <v>6617</v>
      </c>
      <c r="F90" s="317">
        <f t="shared" si="0"/>
        <v>1110</v>
      </c>
      <c r="G90" s="316">
        <f t="shared" si="0"/>
        <v>57</v>
      </c>
      <c r="H90" s="317">
        <f t="shared" si="0"/>
        <v>2400</v>
      </c>
      <c r="I90" s="315">
        <f t="shared" si="0"/>
        <v>210</v>
      </c>
      <c r="J90" s="316">
        <f t="shared" si="0"/>
        <v>2007</v>
      </c>
      <c r="K90" s="314">
        <f t="shared" si="0"/>
        <v>3072</v>
      </c>
      <c r="L90" s="315">
        <f>SUM(L9:L89)</f>
        <v>67</v>
      </c>
      <c r="M90" s="316">
        <f t="shared" si="0"/>
        <v>4836</v>
      </c>
      <c r="N90" s="314">
        <f t="shared" si="0"/>
        <v>2641</v>
      </c>
      <c r="O90" s="316">
        <f>SUM(O9:O89)</f>
        <v>153</v>
      </c>
      <c r="P90" s="314">
        <f t="shared" si="0"/>
        <v>2174</v>
      </c>
      <c r="Q90" s="315">
        <f t="shared" si="0"/>
        <v>232</v>
      </c>
      <c r="R90" s="316">
        <f t="shared" si="0"/>
        <v>3468</v>
      </c>
    </row>
    <row r="91" spans="1:18" s="104" customFormat="1" ht="16.5" customHeight="1" thickTop="1">
      <c r="A91" s="99" t="s">
        <v>18</v>
      </c>
      <c r="B91" s="99"/>
      <c r="C91" s="100"/>
      <c r="D91" s="101"/>
      <c r="E91" s="101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paperSize="9" r:id="rId1"/>
  <headerFooter>
    <oddFooter>&amp;L17.01.2014&amp;CTÜRKİYE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508" t="s">
        <v>444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329"/>
      <c r="R1" s="329"/>
    </row>
    <row r="2" spans="1:18" ht="16.5" thickBot="1">
      <c r="A2" s="460" t="s">
        <v>239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</row>
    <row r="3" spans="1:18" s="97" customFormat="1" ht="17.25" customHeight="1" thickBot="1" thickTop="1">
      <c r="A3" s="318"/>
      <c r="B3" s="491" t="s">
        <v>151</v>
      </c>
      <c r="C3" s="494" t="s">
        <v>451</v>
      </c>
      <c r="D3" s="495"/>
      <c r="E3" s="495"/>
      <c r="F3" s="495"/>
      <c r="G3" s="495"/>
      <c r="H3" s="495"/>
      <c r="I3" s="495"/>
      <c r="J3" s="496"/>
      <c r="K3" s="494" t="s">
        <v>452</v>
      </c>
      <c r="L3" s="495"/>
      <c r="M3" s="495"/>
      <c r="N3" s="495"/>
      <c r="O3" s="495"/>
      <c r="P3" s="495"/>
      <c r="Q3" s="495"/>
      <c r="R3" s="496"/>
    </row>
    <row r="4" spans="1:18" ht="15.75" customHeight="1" thickTop="1">
      <c r="A4" s="319" t="s">
        <v>618</v>
      </c>
      <c r="B4" s="492"/>
      <c r="C4" s="497" t="s">
        <v>152</v>
      </c>
      <c r="D4" s="498"/>
      <c r="E4" s="486"/>
      <c r="F4" s="485" t="s">
        <v>153</v>
      </c>
      <c r="G4" s="499"/>
      <c r="H4" s="498" t="s">
        <v>154</v>
      </c>
      <c r="I4" s="498"/>
      <c r="J4" s="499"/>
      <c r="K4" s="498" t="s">
        <v>152</v>
      </c>
      <c r="L4" s="498"/>
      <c r="M4" s="498"/>
      <c r="N4" s="485" t="s">
        <v>153</v>
      </c>
      <c r="O4" s="486"/>
      <c r="P4" s="485" t="s">
        <v>154</v>
      </c>
      <c r="Q4" s="516"/>
      <c r="R4" s="499"/>
    </row>
    <row r="5" spans="1:18" ht="15" customHeight="1">
      <c r="A5" s="319" t="s">
        <v>616</v>
      </c>
      <c r="B5" s="492"/>
      <c r="C5" s="490" t="s">
        <v>155</v>
      </c>
      <c r="D5" s="500" t="s">
        <v>156</v>
      </c>
      <c r="E5" s="502" t="s">
        <v>157</v>
      </c>
      <c r="F5" s="489" t="s">
        <v>155</v>
      </c>
      <c r="G5" s="504" t="s">
        <v>156</v>
      </c>
      <c r="H5" s="506" t="s">
        <v>155</v>
      </c>
      <c r="I5" s="500" t="s">
        <v>156</v>
      </c>
      <c r="J5" s="487" t="s">
        <v>157</v>
      </c>
      <c r="K5" s="489" t="s">
        <v>155</v>
      </c>
      <c r="L5" s="511" t="s">
        <v>156</v>
      </c>
      <c r="M5" s="509" t="s">
        <v>157</v>
      </c>
      <c r="N5" s="512" t="s">
        <v>155</v>
      </c>
      <c r="O5" s="514" t="s">
        <v>156</v>
      </c>
      <c r="P5" s="489" t="s">
        <v>155</v>
      </c>
      <c r="Q5" s="511" t="s">
        <v>156</v>
      </c>
      <c r="R5" s="509" t="s">
        <v>157</v>
      </c>
    </row>
    <row r="6" spans="1:18" ht="20.25" customHeight="1" thickBot="1">
      <c r="A6" s="320"/>
      <c r="B6" s="493"/>
      <c r="C6" s="517"/>
      <c r="D6" s="501"/>
      <c r="E6" s="503"/>
      <c r="F6" s="490"/>
      <c r="G6" s="505"/>
      <c r="H6" s="507"/>
      <c r="I6" s="501"/>
      <c r="J6" s="488"/>
      <c r="K6" s="490"/>
      <c r="L6" s="500"/>
      <c r="M6" s="510"/>
      <c r="N6" s="513"/>
      <c r="O6" s="515"/>
      <c r="P6" s="490"/>
      <c r="Q6" s="500"/>
      <c r="R6" s="510"/>
    </row>
    <row r="7" spans="1:18" ht="15.75" thickTop="1">
      <c r="A7" s="321" t="s">
        <v>475</v>
      </c>
      <c r="B7" s="322" t="s">
        <v>158</v>
      </c>
      <c r="C7" s="330">
        <v>963</v>
      </c>
      <c r="D7" s="331">
        <v>8</v>
      </c>
      <c r="E7" s="332">
        <v>695</v>
      </c>
      <c r="F7" s="330">
        <v>404</v>
      </c>
      <c r="G7" s="332">
        <v>23</v>
      </c>
      <c r="H7" s="330">
        <v>341</v>
      </c>
      <c r="I7" s="331">
        <v>19</v>
      </c>
      <c r="J7" s="332">
        <v>528</v>
      </c>
      <c r="K7" s="330">
        <v>732</v>
      </c>
      <c r="L7" s="331">
        <v>13</v>
      </c>
      <c r="M7" s="332">
        <v>1186</v>
      </c>
      <c r="N7" s="330">
        <v>515</v>
      </c>
      <c r="O7" s="332">
        <v>37</v>
      </c>
      <c r="P7" s="330">
        <v>327</v>
      </c>
      <c r="Q7" s="331">
        <v>27</v>
      </c>
      <c r="R7" s="332">
        <v>655</v>
      </c>
    </row>
    <row r="8" spans="1:18" ht="15">
      <c r="A8" s="323" t="s">
        <v>476</v>
      </c>
      <c r="B8" s="323" t="s">
        <v>159</v>
      </c>
      <c r="C8" s="333">
        <v>139</v>
      </c>
      <c r="D8" s="334">
        <v>6</v>
      </c>
      <c r="E8" s="335">
        <v>176</v>
      </c>
      <c r="F8" s="333">
        <v>39</v>
      </c>
      <c r="G8" s="335">
        <v>12</v>
      </c>
      <c r="H8" s="333">
        <v>33</v>
      </c>
      <c r="I8" s="334">
        <v>10</v>
      </c>
      <c r="J8" s="335">
        <v>50</v>
      </c>
      <c r="K8" s="333">
        <v>117</v>
      </c>
      <c r="L8" s="334">
        <v>3</v>
      </c>
      <c r="M8" s="335">
        <v>117</v>
      </c>
      <c r="N8" s="333">
        <v>50</v>
      </c>
      <c r="O8" s="335">
        <v>11</v>
      </c>
      <c r="P8" s="333">
        <v>33</v>
      </c>
      <c r="Q8" s="334">
        <v>7</v>
      </c>
      <c r="R8" s="335">
        <v>27</v>
      </c>
    </row>
    <row r="9" spans="1:18" ht="15">
      <c r="A9" s="321" t="s">
        <v>477</v>
      </c>
      <c r="B9" s="321" t="s">
        <v>240</v>
      </c>
      <c r="C9" s="333">
        <v>203</v>
      </c>
      <c r="D9" s="334">
        <v>14</v>
      </c>
      <c r="E9" s="335">
        <v>298</v>
      </c>
      <c r="F9" s="333">
        <v>61</v>
      </c>
      <c r="G9" s="335">
        <v>21</v>
      </c>
      <c r="H9" s="333">
        <v>52</v>
      </c>
      <c r="I9" s="334">
        <v>19</v>
      </c>
      <c r="J9" s="335">
        <v>126</v>
      </c>
      <c r="K9" s="333">
        <v>200</v>
      </c>
      <c r="L9" s="334">
        <v>7</v>
      </c>
      <c r="M9" s="335">
        <v>317</v>
      </c>
      <c r="N9" s="333">
        <v>72</v>
      </c>
      <c r="O9" s="335">
        <v>31</v>
      </c>
      <c r="P9" s="333">
        <v>47</v>
      </c>
      <c r="Q9" s="334">
        <v>9</v>
      </c>
      <c r="R9" s="335">
        <v>107</v>
      </c>
    </row>
    <row r="10" spans="1:18" ht="15">
      <c r="A10" s="323" t="s">
        <v>478</v>
      </c>
      <c r="B10" s="323" t="s">
        <v>161</v>
      </c>
      <c r="C10" s="333">
        <v>89</v>
      </c>
      <c r="D10" s="334">
        <v>2</v>
      </c>
      <c r="E10" s="335">
        <v>172</v>
      </c>
      <c r="F10" s="333">
        <v>22</v>
      </c>
      <c r="G10" s="335">
        <v>7</v>
      </c>
      <c r="H10" s="333">
        <v>12</v>
      </c>
      <c r="I10" s="334">
        <v>3</v>
      </c>
      <c r="J10" s="335">
        <v>47</v>
      </c>
      <c r="K10" s="333">
        <v>67</v>
      </c>
      <c r="L10" s="334">
        <v>2</v>
      </c>
      <c r="M10" s="335">
        <v>130</v>
      </c>
      <c r="N10" s="333">
        <v>16</v>
      </c>
      <c r="O10" s="335">
        <v>2</v>
      </c>
      <c r="P10" s="333">
        <v>13</v>
      </c>
      <c r="Q10" s="334">
        <v>2</v>
      </c>
      <c r="R10" s="335">
        <v>818</v>
      </c>
    </row>
    <row r="11" spans="1:18" ht="15">
      <c r="A11" s="321" t="s">
        <v>479</v>
      </c>
      <c r="B11" s="321" t="s">
        <v>162</v>
      </c>
      <c r="C11" s="333">
        <v>83</v>
      </c>
      <c r="D11" s="334">
        <v>5</v>
      </c>
      <c r="E11" s="335">
        <v>119</v>
      </c>
      <c r="F11" s="333">
        <v>18</v>
      </c>
      <c r="G11" s="335">
        <v>3</v>
      </c>
      <c r="H11" s="333">
        <v>27</v>
      </c>
      <c r="I11" s="334">
        <v>8</v>
      </c>
      <c r="J11" s="335">
        <v>45</v>
      </c>
      <c r="K11" s="333">
        <v>86</v>
      </c>
      <c r="L11" s="334">
        <v>2</v>
      </c>
      <c r="M11" s="335">
        <v>156</v>
      </c>
      <c r="N11" s="333">
        <v>29</v>
      </c>
      <c r="O11" s="335">
        <v>13</v>
      </c>
      <c r="P11" s="333">
        <v>23</v>
      </c>
      <c r="Q11" s="334">
        <v>12</v>
      </c>
      <c r="R11" s="335">
        <v>90</v>
      </c>
    </row>
    <row r="12" spans="1:18" ht="15">
      <c r="A12" s="323" t="s">
        <v>480</v>
      </c>
      <c r="B12" s="323" t="s">
        <v>163</v>
      </c>
      <c r="C12" s="333">
        <v>5821</v>
      </c>
      <c r="D12" s="334">
        <v>99</v>
      </c>
      <c r="E12" s="335">
        <v>5818</v>
      </c>
      <c r="F12" s="333">
        <v>1578</v>
      </c>
      <c r="G12" s="335">
        <v>239</v>
      </c>
      <c r="H12" s="333">
        <v>1507</v>
      </c>
      <c r="I12" s="334">
        <v>166</v>
      </c>
      <c r="J12" s="335">
        <v>2385</v>
      </c>
      <c r="K12" s="333">
        <v>4508</v>
      </c>
      <c r="L12" s="334">
        <v>105</v>
      </c>
      <c r="M12" s="335">
        <v>8861</v>
      </c>
      <c r="N12" s="333">
        <v>1832</v>
      </c>
      <c r="O12" s="335">
        <v>267</v>
      </c>
      <c r="P12" s="333">
        <v>1359</v>
      </c>
      <c r="Q12" s="334">
        <v>226</v>
      </c>
      <c r="R12" s="335">
        <v>2677</v>
      </c>
    </row>
    <row r="13" spans="1:18" ht="15">
      <c r="A13" s="321" t="s">
        <v>481</v>
      </c>
      <c r="B13" s="321" t="s">
        <v>164</v>
      </c>
      <c r="C13" s="333">
        <v>1980</v>
      </c>
      <c r="D13" s="334">
        <v>30</v>
      </c>
      <c r="E13" s="335">
        <v>2352</v>
      </c>
      <c r="F13" s="333">
        <v>683</v>
      </c>
      <c r="G13" s="335">
        <v>80</v>
      </c>
      <c r="H13" s="333">
        <v>595</v>
      </c>
      <c r="I13" s="334">
        <v>83</v>
      </c>
      <c r="J13" s="335">
        <v>875</v>
      </c>
      <c r="K13" s="333">
        <v>1610</v>
      </c>
      <c r="L13" s="334">
        <v>12</v>
      </c>
      <c r="M13" s="335">
        <v>2593</v>
      </c>
      <c r="N13" s="333">
        <v>696</v>
      </c>
      <c r="O13" s="335">
        <v>107</v>
      </c>
      <c r="P13" s="333">
        <v>452</v>
      </c>
      <c r="Q13" s="334">
        <v>84</v>
      </c>
      <c r="R13" s="335">
        <v>2054</v>
      </c>
    </row>
    <row r="14" spans="1:18" ht="15">
      <c r="A14" s="323" t="s">
        <v>482</v>
      </c>
      <c r="B14" s="323" t="s">
        <v>165</v>
      </c>
      <c r="C14" s="333">
        <v>21</v>
      </c>
      <c r="D14" s="334">
        <v>2</v>
      </c>
      <c r="E14" s="335">
        <v>81</v>
      </c>
      <c r="F14" s="333">
        <v>13</v>
      </c>
      <c r="G14" s="335">
        <v>3</v>
      </c>
      <c r="H14" s="333">
        <v>17</v>
      </c>
      <c r="I14" s="334">
        <v>8</v>
      </c>
      <c r="J14" s="335">
        <v>46</v>
      </c>
      <c r="K14" s="333">
        <v>27</v>
      </c>
      <c r="L14" s="334">
        <v>4</v>
      </c>
      <c r="M14" s="335">
        <v>109</v>
      </c>
      <c r="N14" s="333">
        <v>26</v>
      </c>
      <c r="O14" s="335">
        <v>7</v>
      </c>
      <c r="P14" s="333">
        <v>19</v>
      </c>
      <c r="Q14" s="334">
        <v>5</v>
      </c>
      <c r="R14" s="335">
        <v>68</v>
      </c>
    </row>
    <row r="15" spans="1:18" ht="15">
      <c r="A15" s="321" t="s">
        <v>483</v>
      </c>
      <c r="B15" s="321" t="s">
        <v>166</v>
      </c>
      <c r="C15" s="333">
        <v>358</v>
      </c>
      <c r="D15" s="334">
        <v>7</v>
      </c>
      <c r="E15" s="335">
        <v>1230</v>
      </c>
      <c r="F15" s="333">
        <v>106</v>
      </c>
      <c r="G15" s="335">
        <v>51</v>
      </c>
      <c r="H15" s="333">
        <v>101</v>
      </c>
      <c r="I15" s="334">
        <v>46</v>
      </c>
      <c r="J15" s="335">
        <v>557</v>
      </c>
      <c r="K15" s="333">
        <v>246</v>
      </c>
      <c r="L15" s="334">
        <v>17</v>
      </c>
      <c r="M15" s="335">
        <v>1304</v>
      </c>
      <c r="N15" s="333">
        <v>156</v>
      </c>
      <c r="O15" s="335">
        <v>43</v>
      </c>
      <c r="P15" s="333">
        <v>121</v>
      </c>
      <c r="Q15" s="334">
        <v>54</v>
      </c>
      <c r="R15" s="335">
        <v>952</v>
      </c>
    </row>
    <row r="16" spans="1:18" ht="15">
      <c r="A16" s="323" t="s">
        <v>484</v>
      </c>
      <c r="B16" s="323" t="s">
        <v>167</v>
      </c>
      <c r="C16" s="333">
        <v>283</v>
      </c>
      <c r="D16" s="334">
        <v>25</v>
      </c>
      <c r="E16" s="335">
        <v>722</v>
      </c>
      <c r="F16" s="333">
        <v>128</v>
      </c>
      <c r="G16" s="335">
        <v>54</v>
      </c>
      <c r="H16" s="333">
        <v>84</v>
      </c>
      <c r="I16" s="334">
        <v>61</v>
      </c>
      <c r="J16" s="335">
        <v>434</v>
      </c>
      <c r="K16" s="333">
        <v>182</v>
      </c>
      <c r="L16" s="334">
        <v>17</v>
      </c>
      <c r="M16" s="335">
        <v>720</v>
      </c>
      <c r="N16" s="333">
        <v>139</v>
      </c>
      <c r="O16" s="335">
        <v>77</v>
      </c>
      <c r="P16" s="333">
        <v>75</v>
      </c>
      <c r="Q16" s="334">
        <v>75</v>
      </c>
      <c r="R16" s="335">
        <v>532</v>
      </c>
    </row>
    <row r="17" spans="1:18" ht="15">
      <c r="A17" s="321" t="s">
        <v>485</v>
      </c>
      <c r="B17" s="321" t="s">
        <v>168</v>
      </c>
      <c r="C17" s="333">
        <v>65</v>
      </c>
      <c r="D17" s="334">
        <v>3</v>
      </c>
      <c r="E17" s="335">
        <v>168</v>
      </c>
      <c r="F17" s="333">
        <v>23</v>
      </c>
      <c r="G17" s="335">
        <v>12</v>
      </c>
      <c r="H17" s="333">
        <v>12</v>
      </c>
      <c r="I17" s="334">
        <v>5</v>
      </c>
      <c r="J17" s="335">
        <v>55</v>
      </c>
      <c r="K17" s="333">
        <v>30</v>
      </c>
      <c r="L17" s="334">
        <v>3</v>
      </c>
      <c r="M17" s="335">
        <v>145</v>
      </c>
      <c r="N17" s="333">
        <v>13</v>
      </c>
      <c r="O17" s="335">
        <v>5</v>
      </c>
      <c r="P17" s="333">
        <v>10</v>
      </c>
      <c r="Q17" s="334">
        <v>7</v>
      </c>
      <c r="R17" s="335">
        <v>39</v>
      </c>
    </row>
    <row r="18" spans="1:18" ht="15">
      <c r="A18" s="323" t="s">
        <v>486</v>
      </c>
      <c r="B18" s="323" t="s">
        <v>169</v>
      </c>
      <c r="C18" s="333">
        <v>68</v>
      </c>
      <c r="D18" s="334">
        <v>1</v>
      </c>
      <c r="E18" s="335">
        <v>48</v>
      </c>
      <c r="F18" s="333">
        <v>9</v>
      </c>
      <c r="G18" s="335">
        <v>11</v>
      </c>
      <c r="H18" s="333">
        <v>16</v>
      </c>
      <c r="I18" s="334">
        <v>10</v>
      </c>
      <c r="J18" s="335">
        <v>27</v>
      </c>
      <c r="K18" s="333">
        <v>64</v>
      </c>
      <c r="L18" s="334">
        <v>1</v>
      </c>
      <c r="M18" s="335">
        <v>59</v>
      </c>
      <c r="N18" s="333">
        <v>32</v>
      </c>
      <c r="O18" s="335">
        <v>21</v>
      </c>
      <c r="P18" s="333">
        <v>14</v>
      </c>
      <c r="Q18" s="334">
        <v>8</v>
      </c>
      <c r="R18" s="335">
        <v>30</v>
      </c>
    </row>
    <row r="19" spans="1:18" ht="15">
      <c r="A19" s="321" t="s">
        <v>487</v>
      </c>
      <c r="B19" s="321" t="s">
        <v>170</v>
      </c>
      <c r="C19" s="333">
        <v>72</v>
      </c>
      <c r="D19" s="334">
        <v>4</v>
      </c>
      <c r="E19" s="335">
        <v>94</v>
      </c>
      <c r="F19" s="333">
        <v>12</v>
      </c>
      <c r="G19" s="335">
        <v>3</v>
      </c>
      <c r="H19" s="333">
        <v>9</v>
      </c>
      <c r="I19" s="334">
        <v>2</v>
      </c>
      <c r="J19" s="335">
        <v>37</v>
      </c>
      <c r="K19" s="333">
        <v>51</v>
      </c>
      <c r="L19" s="334">
        <v>1</v>
      </c>
      <c r="M19" s="335">
        <v>103</v>
      </c>
      <c r="N19" s="333">
        <v>13</v>
      </c>
      <c r="O19" s="335">
        <v>4</v>
      </c>
      <c r="P19" s="333">
        <v>6</v>
      </c>
      <c r="Q19" s="334">
        <v>2</v>
      </c>
      <c r="R19" s="335">
        <v>32</v>
      </c>
    </row>
    <row r="20" spans="1:18" ht="15">
      <c r="A20" s="323" t="s">
        <v>488</v>
      </c>
      <c r="B20" s="323" t="s">
        <v>171</v>
      </c>
      <c r="C20" s="333">
        <v>82</v>
      </c>
      <c r="D20" s="334">
        <v>3</v>
      </c>
      <c r="E20" s="335">
        <v>155</v>
      </c>
      <c r="F20" s="333">
        <v>35</v>
      </c>
      <c r="G20" s="335">
        <v>7</v>
      </c>
      <c r="H20" s="333">
        <v>25</v>
      </c>
      <c r="I20" s="334">
        <v>16</v>
      </c>
      <c r="J20" s="335">
        <v>43</v>
      </c>
      <c r="K20" s="333">
        <v>57</v>
      </c>
      <c r="L20" s="334">
        <v>4</v>
      </c>
      <c r="M20" s="335">
        <v>112</v>
      </c>
      <c r="N20" s="333">
        <v>27</v>
      </c>
      <c r="O20" s="335">
        <v>19</v>
      </c>
      <c r="P20" s="333">
        <v>19</v>
      </c>
      <c r="Q20" s="334">
        <v>17</v>
      </c>
      <c r="R20" s="335">
        <v>52</v>
      </c>
    </row>
    <row r="21" spans="1:18" ht="15">
      <c r="A21" s="321" t="s">
        <v>489</v>
      </c>
      <c r="B21" s="321" t="s">
        <v>172</v>
      </c>
      <c r="C21" s="333">
        <v>87</v>
      </c>
      <c r="D21" s="334">
        <v>1</v>
      </c>
      <c r="E21" s="335">
        <v>157</v>
      </c>
      <c r="F21" s="333">
        <v>10</v>
      </c>
      <c r="G21" s="335">
        <v>4</v>
      </c>
      <c r="H21" s="333">
        <v>15</v>
      </c>
      <c r="I21" s="334">
        <v>11</v>
      </c>
      <c r="J21" s="335">
        <v>50</v>
      </c>
      <c r="K21" s="333">
        <v>53</v>
      </c>
      <c r="L21" s="334">
        <v>5</v>
      </c>
      <c r="M21" s="335">
        <v>101</v>
      </c>
      <c r="N21" s="333">
        <v>9</v>
      </c>
      <c r="O21" s="335">
        <v>10</v>
      </c>
      <c r="P21" s="333">
        <v>13</v>
      </c>
      <c r="Q21" s="334">
        <v>6</v>
      </c>
      <c r="R21" s="335">
        <v>278</v>
      </c>
    </row>
    <row r="22" spans="1:18" ht="15">
      <c r="A22" s="323" t="s">
        <v>490</v>
      </c>
      <c r="B22" s="323" t="s">
        <v>173</v>
      </c>
      <c r="C22" s="333">
        <v>1792</v>
      </c>
      <c r="D22" s="334">
        <v>53</v>
      </c>
      <c r="E22" s="335">
        <v>1413</v>
      </c>
      <c r="F22" s="333">
        <v>398</v>
      </c>
      <c r="G22" s="335">
        <v>123</v>
      </c>
      <c r="H22" s="333">
        <v>367</v>
      </c>
      <c r="I22" s="334">
        <v>75</v>
      </c>
      <c r="J22" s="335">
        <v>407</v>
      </c>
      <c r="K22" s="333">
        <v>1399</v>
      </c>
      <c r="L22" s="334">
        <v>27</v>
      </c>
      <c r="M22" s="335">
        <v>1148</v>
      </c>
      <c r="N22" s="333">
        <v>492</v>
      </c>
      <c r="O22" s="335">
        <v>100</v>
      </c>
      <c r="P22" s="333">
        <v>348</v>
      </c>
      <c r="Q22" s="334">
        <v>97</v>
      </c>
      <c r="R22" s="335">
        <v>790</v>
      </c>
    </row>
    <row r="23" spans="1:18" ht="15">
      <c r="A23" s="321" t="s">
        <v>491</v>
      </c>
      <c r="B23" s="321" t="s">
        <v>174</v>
      </c>
      <c r="C23" s="333">
        <v>129</v>
      </c>
      <c r="D23" s="334">
        <v>9</v>
      </c>
      <c r="E23" s="335">
        <v>322</v>
      </c>
      <c r="F23" s="333">
        <v>66</v>
      </c>
      <c r="G23" s="335">
        <v>38</v>
      </c>
      <c r="H23" s="333">
        <v>49</v>
      </c>
      <c r="I23" s="334">
        <v>16</v>
      </c>
      <c r="J23" s="335">
        <v>161</v>
      </c>
      <c r="K23" s="333">
        <v>96</v>
      </c>
      <c r="L23" s="334">
        <v>8</v>
      </c>
      <c r="M23" s="335">
        <v>305</v>
      </c>
      <c r="N23" s="333">
        <v>65</v>
      </c>
      <c r="O23" s="335">
        <v>28</v>
      </c>
      <c r="P23" s="333">
        <v>30</v>
      </c>
      <c r="Q23" s="334">
        <v>23</v>
      </c>
      <c r="R23" s="335">
        <v>136</v>
      </c>
    </row>
    <row r="24" spans="1:18" ht="15">
      <c r="A24" s="323" t="s">
        <v>492</v>
      </c>
      <c r="B24" s="323" t="s">
        <v>175</v>
      </c>
      <c r="C24" s="333">
        <v>43</v>
      </c>
      <c r="D24" s="334">
        <v>11</v>
      </c>
      <c r="E24" s="335">
        <v>56</v>
      </c>
      <c r="F24" s="333">
        <v>10</v>
      </c>
      <c r="G24" s="335">
        <v>10</v>
      </c>
      <c r="H24" s="333">
        <v>9</v>
      </c>
      <c r="I24" s="334">
        <v>9</v>
      </c>
      <c r="J24" s="335">
        <v>22</v>
      </c>
      <c r="K24" s="333">
        <v>31</v>
      </c>
      <c r="L24" s="334">
        <v>12</v>
      </c>
      <c r="M24" s="335">
        <v>78</v>
      </c>
      <c r="N24" s="333">
        <v>17</v>
      </c>
      <c r="O24" s="335">
        <v>9</v>
      </c>
      <c r="P24" s="333">
        <v>17</v>
      </c>
      <c r="Q24" s="334">
        <v>8</v>
      </c>
      <c r="R24" s="335">
        <v>21</v>
      </c>
    </row>
    <row r="25" spans="1:18" ht="15">
      <c r="A25" s="321" t="s">
        <v>493</v>
      </c>
      <c r="B25" s="321" t="s">
        <v>176</v>
      </c>
      <c r="C25" s="333">
        <v>153</v>
      </c>
      <c r="D25" s="334">
        <v>9</v>
      </c>
      <c r="E25" s="335">
        <v>308</v>
      </c>
      <c r="F25" s="333">
        <v>31</v>
      </c>
      <c r="G25" s="335">
        <v>15</v>
      </c>
      <c r="H25" s="333">
        <v>31</v>
      </c>
      <c r="I25" s="334">
        <v>6</v>
      </c>
      <c r="J25" s="335">
        <v>123</v>
      </c>
      <c r="K25" s="333">
        <v>116</v>
      </c>
      <c r="L25" s="334">
        <v>7</v>
      </c>
      <c r="M25" s="335">
        <v>379</v>
      </c>
      <c r="N25" s="333">
        <v>36</v>
      </c>
      <c r="O25" s="335">
        <v>3</v>
      </c>
      <c r="P25" s="333">
        <v>33</v>
      </c>
      <c r="Q25" s="334">
        <v>8</v>
      </c>
      <c r="R25" s="335">
        <v>327</v>
      </c>
    </row>
    <row r="26" spans="1:18" ht="15">
      <c r="A26" s="323" t="s">
        <v>494</v>
      </c>
      <c r="B26" s="323" t="s">
        <v>177</v>
      </c>
      <c r="C26" s="333">
        <v>399</v>
      </c>
      <c r="D26" s="334">
        <v>12</v>
      </c>
      <c r="E26" s="335">
        <v>1059</v>
      </c>
      <c r="F26" s="333">
        <v>132</v>
      </c>
      <c r="G26" s="335">
        <v>47</v>
      </c>
      <c r="H26" s="333">
        <v>138</v>
      </c>
      <c r="I26" s="334">
        <v>44</v>
      </c>
      <c r="J26" s="335">
        <v>202</v>
      </c>
      <c r="K26" s="333">
        <v>290</v>
      </c>
      <c r="L26" s="334">
        <v>10</v>
      </c>
      <c r="M26" s="335">
        <v>1058</v>
      </c>
      <c r="N26" s="333">
        <v>167</v>
      </c>
      <c r="O26" s="335">
        <v>38</v>
      </c>
      <c r="P26" s="333">
        <v>145</v>
      </c>
      <c r="Q26" s="334">
        <v>47</v>
      </c>
      <c r="R26" s="335">
        <v>303</v>
      </c>
    </row>
    <row r="27" spans="1:18" ht="15">
      <c r="A27" s="321" t="s">
        <v>495</v>
      </c>
      <c r="B27" s="321" t="s">
        <v>178</v>
      </c>
      <c r="C27" s="333">
        <v>528</v>
      </c>
      <c r="D27" s="334">
        <v>13</v>
      </c>
      <c r="E27" s="335">
        <v>405</v>
      </c>
      <c r="F27" s="333">
        <v>98</v>
      </c>
      <c r="G27" s="335">
        <v>18</v>
      </c>
      <c r="H27" s="333">
        <v>77</v>
      </c>
      <c r="I27" s="334">
        <v>6</v>
      </c>
      <c r="J27" s="335">
        <v>78</v>
      </c>
      <c r="K27" s="333">
        <v>474</v>
      </c>
      <c r="L27" s="334">
        <v>14</v>
      </c>
      <c r="M27" s="335">
        <v>336</v>
      </c>
      <c r="N27" s="333">
        <v>121</v>
      </c>
      <c r="O27" s="335">
        <v>10</v>
      </c>
      <c r="P27" s="333">
        <v>84</v>
      </c>
      <c r="Q27" s="334">
        <v>16</v>
      </c>
      <c r="R27" s="335">
        <v>148</v>
      </c>
    </row>
    <row r="28" spans="1:18" ht="15">
      <c r="A28" s="323" t="s">
        <v>496</v>
      </c>
      <c r="B28" s="323" t="s">
        <v>179</v>
      </c>
      <c r="C28" s="333">
        <v>80</v>
      </c>
      <c r="D28" s="334">
        <v>11</v>
      </c>
      <c r="E28" s="335">
        <v>221</v>
      </c>
      <c r="F28" s="333">
        <v>21</v>
      </c>
      <c r="G28" s="335">
        <v>26</v>
      </c>
      <c r="H28" s="333">
        <v>32</v>
      </c>
      <c r="I28" s="334">
        <v>29</v>
      </c>
      <c r="J28" s="335">
        <v>115</v>
      </c>
      <c r="K28" s="333">
        <v>83</v>
      </c>
      <c r="L28" s="334">
        <v>14</v>
      </c>
      <c r="M28" s="335">
        <v>247</v>
      </c>
      <c r="N28" s="333">
        <v>46</v>
      </c>
      <c r="O28" s="335">
        <v>29</v>
      </c>
      <c r="P28" s="333">
        <v>22</v>
      </c>
      <c r="Q28" s="334">
        <v>46</v>
      </c>
      <c r="R28" s="335">
        <v>351</v>
      </c>
    </row>
    <row r="29" spans="1:18" ht="15">
      <c r="A29" s="321" t="s">
        <v>497</v>
      </c>
      <c r="B29" s="321" t="s">
        <v>180</v>
      </c>
      <c r="C29" s="333">
        <v>237</v>
      </c>
      <c r="D29" s="334">
        <v>7</v>
      </c>
      <c r="E29" s="335">
        <v>307</v>
      </c>
      <c r="F29" s="333">
        <v>72</v>
      </c>
      <c r="G29" s="335">
        <v>23</v>
      </c>
      <c r="H29" s="333">
        <v>57</v>
      </c>
      <c r="I29" s="334">
        <v>20</v>
      </c>
      <c r="J29" s="335">
        <v>66</v>
      </c>
      <c r="K29" s="333">
        <v>171</v>
      </c>
      <c r="L29" s="334">
        <v>4</v>
      </c>
      <c r="M29" s="335">
        <v>240</v>
      </c>
      <c r="N29" s="333">
        <v>56</v>
      </c>
      <c r="O29" s="335">
        <v>28</v>
      </c>
      <c r="P29" s="333">
        <v>55</v>
      </c>
      <c r="Q29" s="334">
        <v>10</v>
      </c>
      <c r="R29" s="335">
        <v>61</v>
      </c>
    </row>
    <row r="30" spans="1:18" ht="15">
      <c r="A30" s="323" t="s">
        <v>498</v>
      </c>
      <c r="B30" s="323" t="s">
        <v>181</v>
      </c>
      <c r="C30" s="333">
        <v>41</v>
      </c>
      <c r="D30" s="334">
        <v>1</v>
      </c>
      <c r="E30" s="335">
        <v>189</v>
      </c>
      <c r="F30" s="333">
        <v>26</v>
      </c>
      <c r="G30" s="335">
        <v>11</v>
      </c>
      <c r="H30" s="333">
        <v>10</v>
      </c>
      <c r="I30" s="334">
        <v>5</v>
      </c>
      <c r="J30" s="335">
        <v>140</v>
      </c>
      <c r="K30" s="333">
        <v>48</v>
      </c>
      <c r="L30" s="334">
        <v>4</v>
      </c>
      <c r="M30" s="335">
        <v>205</v>
      </c>
      <c r="N30" s="333">
        <v>12</v>
      </c>
      <c r="O30" s="335">
        <v>12</v>
      </c>
      <c r="P30" s="333">
        <v>8</v>
      </c>
      <c r="Q30" s="334">
        <v>9</v>
      </c>
      <c r="R30" s="335">
        <v>289</v>
      </c>
    </row>
    <row r="31" spans="1:18" ht="15">
      <c r="A31" s="321" t="s">
        <v>499</v>
      </c>
      <c r="B31" s="321" t="s">
        <v>182</v>
      </c>
      <c r="C31" s="333">
        <v>143</v>
      </c>
      <c r="D31" s="334">
        <v>9</v>
      </c>
      <c r="E31" s="335">
        <v>177</v>
      </c>
      <c r="F31" s="333">
        <v>69</v>
      </c>
      <c r="G31" s="335">
        <v>78</v>
      </c>
      <c r="H31" s="333">
        <v>38</v>
      </c>
      <c r="I31" s="334">
        <v>40</v>
      </c>
      <c r="J31" s="335">
        <v>78</v>
      </c>
      <c r="K31" s="333">
        <v>143</v>
      </c>
      <c r="L31" s="334">
        <v>16</v>
      </c>
      <c r="M31" s="335">
        <v>168</v>
      </c>
      <c r="N31" s="333">
        <v>60</v>
      </c>
      <c r="O31" s="335">
        <v>66</v>
      </c>
      <c r="P31" s="333">
        <v>31</v>
      </c>
      <c r="Q31" s="334">
        <v>32</v>
      </c>
      <c r="R31" s="335">
        <v>194</v>
      </c>
    </row>
    <row r="32" spans="1:18" ht="15">
      <c r="A32" s="323" t="s">
        <v>500</v>
      </c>
      <c r="B32" s="323" t="s">
        <v>183</v>
      </c>
      <c r="C32" s="333">
        <v>379</v>
      </c>
      <c r="D32" s="334">
        <v>4</v>
      </c>
      <c r="E32" s="335">
        <v>1511</v>
      </c>
      <c r="F32" s="333">
        <v>141</v>
      </c>
      <c r="G32" s="335">
        <v>20</v>
      </c>
      <c r="H32" s="333">
        <v>138</v>
      </c>
      <c r="I32" s="334">
        <v>26</v>
      </c>
      <c r="J32" s="335">
        <v>478</v>
      </c>
      <c r="K32" s="333">
        <v>261</v>
      </c>
      <c r="L32" s="334">
        <v>4</v>
      </c>
      <c r="M32" s="335">
        <v>1532</v>
      </c>
      <c r="N32" s="333">
        <v>180</v>
      </c>
      <c r="O32" s="335">
        <v>41</v>
      </c>
      <c r="P32" s="333">
        <v>119</v>
      </c>
      <c r="Q32" s="334">
        <v>23</v>
      </c>
      <c r="R32" s="335">
        <v>676</v>
      </c>
    </row>
    <row r="33" spans="1:18" ht="15">
      <c r="A33" s="321" t="s">
        <v>501</v>
      </c>
      <c r="B33" s="321" t="s">
        <v>184</v>
      </c>
      <c r="C33" s="333">
        <v>1057</v>
      </c>
      <c r="D33" s="334">
        <v>11</v>
      </c>
      <c r="E33" s="335">
        <v>995</v>
      </c>
      <c r="F33" s="333">
        <v>134</v>
      </c>
      <c r="G33" s="335">
        <v>14</v>
      </c>
      <c r="H33" s="333">
        <v>146</v>
      </c>
      <c r="I33" s="334">
        <v>13</v>
      </c>
      <c r="J33" s="335">
        <v>230</v>
      </c>
      <c r="K33" s="333">
        <v>792</v>
      </c>
      <c r="L33" s="334">
        <v>8</v>
      </c>
      <c r="M33" s="335">
        <v>964</v>
      </c>
      <c r="N33" s="333">
        <v>147</v>
      </c>
      <c r="O33" s="335">
        <v>17</v>
      </c>
      <c r="P33" s="333">
        <v>106</v>
      </c>
      <c r="Q33" s="334">
        <v>9</v>
      </c>
      <c r="R33" s="335">
        <v>242</v>
      </c>
    </row>
    <row r="34" spans="1:18" ht="15">
      <c r="A34" s="323" t="s">
        <v>502</v>
      </c>
      <c r="B34" s="323" t="s">
        <v>185</v>
      </c>
      <c r="C34" s="333">
        <v>78</v>
      </c>
      <c r="D34" s="334">
        <v>4</v>
      </c>
      <c r="E34" s="335">
        <v>168</v>
      </c>
      <c r="F34" s="333">
        <v>31</v>
      </c>
      <c r="G34" s="335">
        <v>7</v>
      </c>
      <c r="H34" s="333">
        <v>26</v>
      </c>
      <c r="I34" s="334">
        <v>5</v>
      </c>
      <c r="J34" s="335">
        <v>53</v>
      </c>
      <c r="K34" s="333">
        <v>66</v>
      </c>
      <c r="L34" s="334">
        <v>5</v>
      </c>
      <c r="M34" s="335">
        <v>176</v>
      </c>
      <c r="N34" s="333">
        <v>31</v>
      </c>
      <c r="O34" s="335">
        <v>12</v>
      </c>
      <c r="P34" s="333">
        <v>34</v>
      </c>
      <c r="Q34" s="334">
        <v>10</v>
      </c>
      <c r="R34" s="335">
        <v>51</v>
      </c>
    </row>
    <row r="35" spans="1:18" ht="15">
      <c r="A35" s="321" t="s">
        <v>503</v>
      </c>
      <c r="B35" s="321" t="s">
        <v>186</v>
      </c>
      <c r="C35" s="333">
        <v>18</v>
      </c>
      <c r="D35" s="334">
        <v>7</v>
      </c>
      <c r="E35" s="335">
        <v>64</v>
      </c>
      <c r="F35" s="333">
        <v>7</v>
      </c>
      <c r="G35" s="335">
        <v>7</v>
      </c>
      <c r="H35" s="333">
        <v>10</v>
      </c>
      <c r="I35" s="334">
        <v>15</v>
      </c>
      <c r="J35" s="335">
        <v>13</v>
      </c>
      <c r="K35" s="333">
        <v>15</v>
      </c>
      <c r="L35" s="334">
        <v>4</v>
      </c>
      <c r="M35" s="335">
        <v>61</v>
      </c>
      <c r="N35" s="333">
        <v>20</v>
      </c>
      <c r="O35" s="335">
        <v>21</v>
      </c>
      <c r="P35" s="333">
        <v>7</v>
      </c>
      <c r="Q35" s="334">
        <v>4</v>
      </c>
      <c r="R35" s="335">
        <v>18</v>
      </c>
    </row>
    <row r="36" spans="1:18" ht="15">
      <c r="A36" s="323" t="s">
        <v>504</v>
      </c>
      <c r="B36" s="323" t="s">
        <v>187</v>
      </c>
      <c r="C36" s="333">
        <v>38</v>
      </c>
      <c r="D36" s="334">
        <v>1</v>
      </c>
      <c r="E36" s="335">
        <v>82</v>
      </c>
      <c r="F36" s="333">
        <v>0</v>
      </c>
      <c r="G36" s="335">
        <v>0</v>
      </c>
      <c r="H36" s="333">
        <v>1</v>
      </c>
      <c r="I36" s="334">
        <v>0</v>
      </c>
      <c r="J36" s="335">
        <v>24</v>
      </c>
      <c r="K36" s="333">
        <v>61</v>
      </c>
      <c r="L36" s="334">
        <v>3</v>
      </c>
      <c r="M36" s="335">
        <v>63</v>
      </c>
      <c r="N36" s="333">
        <v>0</v>
      </c>
      <c r="O36" s="335">
        <v>1</v>
      </c>
      <c r="P36" s="333">
        <v>2</v>
      </c>
      <c r="Q36" s="334">
        <v>5</v>
      </c>
      <c r="R36" s="335">
        <v>24</v>
      </c>
    </row>
    <row r="37" spans="1:18" ht="15">
      <c r="A37" s="321" t="s">
        <v>505</v>
      </c>
      <c r="B37" s="321" t="s">
        <v>188</v>
      </c>
      <c r="C37" s="333">
        <v>536</v>
      </c>
      <c r="D37" s="334">
        <v>14</v>
      </c>
      <c r="E37" s="335">
        <v>978</v>
      </c>
      <c r="F37" s="333">
        <v>183</v>
      </c>
      <c r="G37" s="335">
        <v>34</v>
      </c>
      <c r="H37" s="333">
        <v>134</v>
      </c>
      <c r="I37" s="334">
        <v>15</v>
      </c>
      <c r="J37" s="335">
        <v>203</v>
      </c>
      <c r="K37" s="333">
        <v>418</v>
      </c>
      <c r="L37" s="334">
        <v>9</v>
      </c>
      <c r="M37" s="335">
        <v>669</v>
      </c>
      <c r="N37" s="333">
        <v>175</v>
      </c>
      <c r="O37" s="335">
        <v>23</v>
      </c>
      <c r="P37" s="333">
        <v>123</v>
      </c>
      <c r="Q37" s="334">
        <v>26</v>
      </c>
      <c r="R37" s="335">
        <v>853</v>
      </c>
    </row>
    <row r="38" spans="1:18" ht="15">
      <c r="A38" s="323" t="s">
        <v>506</v>
      </c>
      <c r="B38" s="323" t="s">
        <v>189</v>
      </c>
      <c r="C38" s="333">
        <v>154</v>
      </c>
      <c r="D38" s="334">
        <v>12</v>
      </c>
      <c r="E38" s="335">
        <v>190</v>
      </c>
      <c r="F38" s="333">
        <v>45</v>
      </c>
      <c r="G38" s="335">
        <v>29</v>
      </c>
      <c r="H38" s="333">
        <v>44</v>
      </c>
      <c r="I38" s="334">
        <v>23</v>
      </c>
      <c r="J38" s="335">
        <v>70</v>
      </c>
      <c r="K38" s="333">
        <v>96</v>
      </c>
      <c r="L38" s="334">
        <v>12</v>
      </c>
      <c r="M38" s="335">
        <v>140</v>
      </c>
      <c r="N38" s="333">
        <v>58</v>
      </c>
      <c r="O38" s="335">
        <v>34</v>
      </c>
      <c r="P38" s="333">
        <v>40</v>
      </c>
      <c r="Q38" s="334">
        <v>19</v>
      </c>
      <c r="R38" s="335">
        <v>132</v>
      </c>
    </row>
    <row r="39" spans="1:18" ht="15">
      <c r="A39" s="321" t="s">
        <v>507</v>
      </c>
      <c r="B39" s="321" t="s">
        <v>314</v>
      </c>
      <c r="C39" s="333">
        <v>985</v>
      </c>
      <c r="D39" s="334">
        <v>37</v>
      </c>
      <c r="E39" s="335">
        <v>703</v>
      </c>
      <c r="F39" s="333">
        <v>288</v>
      </c>
      <c r="G39" s="335">
        <v>30</v>
      </c>
      <c r="H39" s="333">
        <v>283</v>
      </c>
      <c r="I39" s="334">
        <v>19</v>
      </c>
      <c r="J39" s="335">
        <v>254</v>
      </c>
      <c r="K39" s="333">
        <v>637</v>
      </c>
      <c r="L39" s="334">
        <v>15</v>
      </c>
      <c r="M39" s="335">
        <v>901</v>
      </c>
      <c r="N39" s="333">
        <v>374</v>
      </c>
      <c r="O39" s="335">
        <v>28</v>
      </c>
      <c r="P39" s="333">
        <v>238</v>
      </c>
      <c r="Q39" s="334">
        <v>35</v>
      </c>
      <c r="R39" s="335">
        <v>285</v>
      </c>
    </row>
    <row r="40" spans="1:18" ht="15">
      <c r="A40" s="323" t="s">
        <v>508</v>
      </c>
      <c r="B40" s="323" t="s">
        <v>190</v>
      </c>
      <c r="C40" s="333">
        <v>19708</v>
      </c>
      <c r="D40" s="334">
        <v>48</v>
      </c>
      <c r="E40" s="335">
        <v>21202</v>
      </c>
      <c r="F40" s="333">
        <v>8436</v>
      </c>
      <c r="G40" s="335">
        <v>235</v>
      </c>
      <c r="H40" s="333">
        <v>7820</v>
      </c>
      <c r="I40" s="334">
        <v>203</v>
      </c>
      <c r="J40" s="335">
        <v>6415</v>
      </c>
      <c r="K40" s="333">
        <v>15981</v>
      </c>
      <c r="L40" s="334">
        <v>56</v>
      </c>
      <c r="M40" s="335">
        <v>25198</v>
      </c>
      <c r="N40" s="333">
        <v>10392</v>
      </c>
      <c r="O40" s="335">
        <v>275</v>
      </c>
      <c r="P40" s="333">
        <v>6921</v>
      </c>
      <c r="Q40" s="334">
        <v>184</v>
      </c>
      <c r="R40" s="335">
        <v>8312</v>
      </c>
    </row>
    <row r="41" spans="1:18" ht="15">
      <c r="A41" s="321" t="s">
        <v>509</v>
      </c>
      <c r="B41" s="321" t="s">
        <v>191</v>
      </c>
      <c r="C41" s="333">
        <v>2928</v>
      </c>
      <c r="D41" s="334">
        <v>49</v>
      </c>
      <c r="E41" s="335">
        <v>2423</v>
      </c>
      <c r="F41" s="333">
        <v>1102</v>
      </c>
      <c r="G41" s="335">
        <v>123</v>
      </c>
      <c r="H41" s="333">
        <v>1095</v>
      </c>
      <c r="I41" s="334">
        <v>116</v>
      </c>
      <c r="J41" s="335">
        <v>874</v>
      </c>
      <c r="K41" s="333">
        <v>2212</v>
      </c>
      <c r="L41" s="334">
        <v>40</v>
      </c>
      <c r="M41" s="335">
        <v>2733</v>
      </c>
      <c r="N41" s="333">
        <v>1425</v>
      </c>
      <c r="O41" s="335">
        <v>131</v>
      </c>
      <c r="P41" s="333">
        <v>1094</v>
      </c>
      <c r="Q41" s="334">
        <v>100</v>
      </c>
      <c r="R41" s="335">
        <v>833</v>
      </c>
    </row>
    <row r="42" spans="1:18" ht="15">
      <c r="A42" s="323" t="s">
        <v>510</v>
      </c>
      <c r="B42" s="323" t="s">
        <v>192</v>
      </c>
      <c r="C42" s="333">
        <v>16</v>
      </c>
      <c r="D42" s="334">
        <v>4</v>
      </c>
      <c r="E42" s="335">
        <v>50</v>
      </c>
      <c r="F42" s="333">
        <v>11</v>
      </c>
      <c r="G42" s="335">
        <v>6</v>
      </c>
      <c r="H42" s="333">
        <v>11</v>
      </c>
      <c r="I42" s="334">
        <v>8</v>
      </c>
      <c r="J42" s="335">
        <v>48</v>
      </c>
      <c r="K42" s="333">
        <v>22</v>
      </c>
      <c r="L42" s="334">
        <v>3</v>
      </c>
      <c r="M42" s="335">
        <v>77</v>
      </c>
      <c r="N42" s="333">
        <v>25</v>
      </c>
      <c r="O42" s="335">
        <v>15</v>
      </c>
      <c r="P42" s="333">
        <v>6</v>
      </c>
      <c r="Q42" s="334">
        <v>5</v>
      </c>
      <c r="R42" s="335">
        <v>28</v>
      </c>
    </row>
    <row r="43" spans="1:18" ht="15">
      <c r="A43" s="321" t="s">
        <v>511</v>
      </c>
      <c r="B43" s="321" t="s">
        <v>193</v>
      </c>
      <c r="C43" s="333">
        <v>92</v>
      </c>
      <c r="D43" s="334">
        <v>3</v>
      </c>
      <c r="E43" s="335">
        <v>126</v>
      </c>
      <c r="F43" s="333">
        <v>24</v>
      </c>
      <c r="G43" s="335">
        <v>17</v>
      </c>
      <c r="H43" s="333">
        <v>28</v>
      </c>
      <c r="I43" s="334">
        <v>7</v>
      </c>
      <c r="J43" s="335">
        <v>62</v>
      </c>
      <c r="K43" s="333">
        <v>66</v>
      </c>
      <c r="L43" s="334">
        <v>8</v>
      </c>
      <c r="M43" s="335">
        <v>138</v>
      </c>
      <c r="N43" s="333">
        <v>41</v>
      </c>
      <c r="O43" s="335">
        <v>8</v>
      </c>
      <c r="P43" s="333">
        <v>28</v>
      </c>
      <c r="Q43" s="334">
        <v>16</v>
      </c>
      <c r="R43" s="335">
        <v>119</v>
      </c>
    </row>
    <row r="44" spans="1:18" ht="15">
      <c r="A44" s="323" t="s">
        <v>512</v>
      </c>
      <c r="B44" s="323" t="s">
        <v>194</v>
      </c>
      <c r="C44" s="333">
        <v>703</v>
      </c>
      <c r="D44" s="334">
        <v>19</v>
      </c>
      <c r="E44" s="335">
        <v>611</v>
      </c>
      <c r="F44" s="333">
        <v>187</v>
      </c>
      <c r="G44" s="335">
        <v>49</v>
      </c>
      <c r="H44" s="333">
        <v>190</v>
      </c>
      <c r="I44" s="334">
        <v>102</v>
      </c>
      <c r="J44" s="335">
        <v>229</v>
      </c>
      <c r="K44" s="333">
        <v>498</v>
      </c>
      <c r="L44" s="334">
        <v>11</v>
      </c>
      <c r="M44" s="335">
        <v>667</v>
      </c>
      <c r="N44" s="333">
        <v>259</v>
      </c>
      <c r="O44" s="335">
        <v>49</v>
      </c>
      <c r="P44" s="333">
        <v>186</v>
      </c>
      <c r="Q44" s="334">
        <v>33</v>
      </c>
      <c r="R44" s="335">
        <v>211</v>
      </c>
    </row>
    <row r="45" spans="1:18" ht="15">
      <c r="A45" s="321" t="s">
        <v>513</v>
      </c>
      <c r="B45" s="321" t="s">
        <v>195</v>
      </c>
      <c r="C45" s="333">
        <v>91</v>
      </c>
      <c r="D45" s="334">
        <v>2</v>
      </c>
      <c r="E45" s="335">
        <v>325</v>
      </c>
      <c r="F45" s="333">
        <v>18</v>
      </c>
      <c r="G45" s="335">
        <v>16</v>
      </c>
      <c r="H45" s="333">
        <v>17</v>
      </c>
      <c r="I45" s="334">
        <v>8</v>
      </c>
      <c r="J45" s="335">
        <v>132</v>
      </c>
      <c r="K45" s="333">
        <v>57</v>
      </c>
      <c r="L45" s="334">
        <v>3</v>
      </c>
      <c r="M45" s="335">
        <v>388</v>
      </c>
      <c r="N45" s="333">
        <v>37</v>
      </c>
      <c r="O45" s="335">
        <v>13</v>
      </c>
      <c r="P45" s="333">
        <v>21</v>
      </c>
      <c r="Q45" s="334">
        <v>9</v>
      </c>
      <c r="R45" s="335">
        <v>356</v>
      </c>
    </row>
    <row r="46" spans="1:18" ht="15">
      <c r="A46" s="323" t="s">
        <v>514</v>
      </c>
      <c r="B46" s="323" t="s">
        <v>196</v>
      </c>
      <c r="C46" s="333">
        <v>42</v>
      </c>
      <c r="D46" s="334">
        <v>0</v>
      </c>
      <c r="E46" s="335">
        <v>75</v>
      </c>
      <c r="F46" s="333">
        <v>28</v>
      </c>
      <c r="G46" s="335">
        <v>12</v>
      </c>
      <c r="H46" s="333">
        <v>41</v>
      </c>
      <c r="I46" s="334">
        <v>14</v>
      </c>
      <c r="J46" s="335">
        <v>36</v>
      </c>
      <c r="K46" s="333">
        <v>32</v>
      </c>
      <c r="L46" s="334">
        <v>4</v>
      </c>
      <c r="M46" s="335">
        <v>80</v>
      </c>
      <c r="N46" s="333">
        <v>49</v>
      </c>
      <c r="O46" s="335">
        <v>14</v>
      </c>
      <c r="P46" s="333">
        <v>26</v>
      </c>
      <c r="Q46" s="334">
        <v>9</v>
      </c>
      <c r="R46" s="335">
        <v>43</v>
      </c>
    </row>
    <row r="47" spans="1:18" ht="15">
      <c r="A47" s="321" t="s">
        <v>515</v>
      </c>
      <c r="B47" s="321" t="s">
        <v>197</v>
      </c>
      <c r="C47" s="333">
        <v>1053</v>
      </c>
      <c r="D47" s="334">
        <v>6</v>
      </c>
      <c r="E47" s="335">
        <v>953</v>
      </c>
      <c r="F47" s="333">
        <v>303</v>
      </c>
      <c r="G47" s="335">
        <v>33</v>
      </c>
      <c r="H47" s="333">
        <v>260</v>
      </c>
      <c r="I47" s="334">
        <v>33</v>
      </c>
      <c r="J47" s="335">
        <v>193</v>
      </c>
      <c r="K47" s="333">
        <v>855</v>
      </c>
      <c r="L47" s="334">
        <v>4</v>
      </c>
      <c r="M47" s="335">
        <v>810</v>
      </c>
      <c r="N47" s="333">
        <v>411</v>
      </c>
      <c r="O47" s="335">
        <v>36</v>
      </c>
      <c r="P47" s="333">
        <v>195</v>
      </c>
      <c r="Q47" s="334">
        <v>27</v>
      </c>
      <c r="R47" s="335">
        <v>279</v>
      </c>
    </row>
    <row r="48" spans="1:18" ht="15">
      <c r="A48" s="323" t="s">
        <v>516</v>
      </c>
      <c r="B48" s="323" t="s">
        <v>198</v>
      </c>
      <c r="C48" s="333">
        <v>797</v>
      </c>
      <c r="D48" s="334">
        <v>53</v>
      </c>
      <c r="E48" s="335">
        <v>1241</v>
      </c>
      <c r="F48" s="333">
        <v>259</v>
      </c>
      <c r="G48" s="335">
        <v>78</v>
      </c>
      <c r="H48" s="333">
        <v>212</v>
      </c>
      <c r="I48" s="334">
        <v>84</v>
      </c>
      <c r="J48" s="335">
        <v>350</v>
      </c>
      <c r="K48" s="333">
        <v>596</v>
      </c>
      <c r="L48" s="334">
        <v>36</v>
      </c>
      <c r="M48" s="335">
        <v>1172</v>
      </c>
      <c r="N48" s="333">
        <v>265</v>
      </c>
      <c r="O48" s="335">
        <v>107</v>
      </c>
      <c r="P48" s="333">
        <v>199</v>
      </c>
      <c r="Q48" s="334">
        <v>74</v>
      </c>
      <c r="R48" s="335">
        <v>525</v>
      </c>
    </row>
    <row r="49" spans="1:18" ht="15">
      <c r="A49" s="321" t="s">
        <v>517</v>
      </c>
      <c r="B49" s="321" t="s">
        <v>199</v>
      </c>
      <c r="C49" s="333">
        <v>129</v>
      </c>
      <c r="D49" s="334">
        <v>9</v>
      </c>
      <c r="E49" s="335">
        <v>293</v>
      </c>
      <c r="F49" s="333">
        <v>30</v>
      </c>
      <c r="G49" s="335">
        <v>34</v>
      </c>
      <c r="H49" s="333">
        <v>35</v>
      </c>
      <c r="I49" s="334">
        <v>15</v>
      </c>
      <c r="J49" s="335">
        <v>131</v>
      </c>
      <c r="K49" s="333">
        <v>116</v>
      </c>
      <c r="L49" s="334">
        <v>10</v>
      </c>
      <c r="M49" s="335">
        <v>372</v>
      </c>
      <c r="N49" s="333">
        <v>26</v>
      </c>
      <c r="O49" s="335">
        <v>17</v>
      </c>
      <c r="P49" s="333">
        <v>29</v>
      </c>
      <c r="Q49" s="334">
        <v>15</v>
      </c>
      <c r="R49" s="335">
        <v>117</v>
      </c>
    </row>
    <row r="50" spans="1:18" ht="15">
      <c r="A50" s="323" t="s">
        <v>518</v>
      </c>
      <c r="B50" s="323" t="s">
        <v>200</v>
      </c>
      <c r="C50" s="333">
        <v>222</v>
      </c>
      <c r="D50" s="334">
        <v>6</v>
      </c>
      <c r="E50" s="335">
        <v>230</v>
      </c>
      <c r="F50" s="333">
        <v>62</v>
      </c>
      <c r="G50" s="335">
        <v>8</v>
      </c>
      <c r="H50" s="333">
        <v>26</v>
      </c>
      <c r="I50" s="334">
        <v>3</v>
      </c>
      <c r="J50" s="335">
        <v>104</v>
      </c>
      <c r="K50" s="333">
        <v>182</v>
      </c>
      <c r="L50" s="334">
        <v>7</v>
      </c>
      <c r="M50" s="335">
        <v>284</v>
      </c>
      <c r="N50" s="333">
        <v>56</v>
      </c>
      <c r="O50" s="335">
        <v>4</v>
      </c>
      <c r="P50" s="333">
        <v>81</v>
      </c>
      <c r="Q50" s="334">
        <v>5</v>
      </c>
      <c r="R50" s="335">
        <v>272</v>
      </c>
    </row>
    <row r="51" spans="1:18" ht="15">
      <c r="A51" s="321" t="s">
        <v>519</v>
      </c>
      <c r="B51" s="321" t="s">
        <v>201</v>
      </c>
      <c r="C51" s="333">
        <v>370</v>
      </c>
      <c r="D51" s="334">
        <v>34</v>
      </c>
      <c r="E51" s="335">
        <v>725</v>
      </c>
      <c r="F51" s="333">
        <v>114</v>
      </c>
      <c r="G51" s="335">
        <v>36</v>
      </c>
      <c r="H51" s="333">
        <v>92</v>
      </c>
      <c r="I51" s="334">
        <v>30</v>
      </c>
      <c r="J51" s="335">
        <v>284</v>
      </c>
      <c r="K51" s="333">
        <v>237</v>
      </c>
      <c r="L51" s="334">
        <v>18</v>
      </c>
      <c r="M51" s="335">
        <v>854</v>
      </c>
      <c r="N51" s="333">
        <v>121</v>
      </c>
      <c r="O51" s="335">
        <v>33</v>
      </c>
      <c r="P51" s="333">
        <v>95</v>
      </c>
      <c r="Q51" s="334">
        <v>39</v>
      </c>
      <c r="R51" s="335">
        <v>345</v>
      </c>
    </row>
    <row r="52" spans="1:18" ht="15">
      <c r="A52" s="323" t="s">
        <v>520</v>
      </c>
      <c r="B52" s="323" t="s">
        <v>202</v>
      </c>
      <c r="C52" s="333">
        <v>324</v>
      </c>
      <c r="D52" s="334">
        <v>18</v>
      </c>
      <c r="E52" s="335">
        <v>605</v>
      </c>
      <c r="F52" s="333">
        <v>43</v>
      </c>
      <c r="G52" s="335">
        <v>26</v>
      </c>
      <c r="H52" s="333">
        <v>43</v>
      </c>
      <c r="I52" s="334">
        <v>13</v>
      </c>
      <c r="J52" s="335">
        <v>190</v>
      </c>
      <c r="K52" s="333">
        <v>218</v>
      </c>
      <c r="L52" s="334">
        <v>11</v>
      </c>
      <c r="M52" s="335">
        <v>647</v>
      </c>
      <c r="N52" s="333">
        <v>52</v>
      </c>
      <c r="O52" s="335">
        <v>17</v>
      </c>
      <c r="P52" s="333">
        <v>44</v>
      </c>
      <c r="Q52" s="334">
        <v>25</v>
      </c>
      <c r="R52" s="335">
        <v>228</v>
      </c>
    </row>
    <row r="53" spans="1:18" ht="15">
      <c r="A53" s="321" t="s">
        <v>521</v>
      </c>
      <c r="B53" s="321" t="s">
        <v>203</v>
      </c>
      <c r="C53" s="333">
        <v>315</v>
      </c>
      <c r="D53" s="334">
        <v>26</v>
      </c>
      <c r="E53" s="335">
        <v>135</v>
      </c>
      <c r="F53" s="333">
        <v>29</v>
      </c>
      <c r="G53" s="335">
        <v>15</v>
      </c>
      <c r="H53" s="333">
        <v>22</v>
      </c>
      <c r="I53" s="334">
        <v>19</v>
      </c>
      <c r="J53" s="335">
        <v>35</v>
      </c>
      <c r="K53" s="333">
        <v>387</v>
      </c>
      <c r="L53" s="334">
        <v>15</v>
      </c>
      <c r="M53" s="335">
        <v>146</v>
      </c>
      <c r="N53" s="333">
        <v>22</v>
      </c>
      <c r="O53" s="335">
        <v>36</v>
      </c>
      <c r="P53" s="333">
        <v>15</v>
      </c>
      <c r="Q53" s="334">
        <v>9</v>
      </c>
      <c r="R53" s="335">
        <v>28</v>
      </c>
    </row>
    <row r="54" spans="1:18" ht="15">
      <c r="A54" s="323" t="s">
        <v>522</v>
      </c>
      <c r="B54" s="323" t="s">
        <v>204</v>
      </c>
      <c r="C54" s="333">
        <v>513</v>
      </c>
      <c r="D54" s="334">
        <v>11</v>
      </c>
      <c r="E54" s="335">
        <v>1129</v>
      </c>
      <c r="F54" s="333">
        <v>276</v>
      </c>
      <c r="G54" s="335">
        <v>20</v>
      </c>
      <c r="H54" s="333">
        <v>205</v>
      </c>
      <c r="I54" s="334">
        <v>26</v>
      </c>
      <c r="J54" s="335">
        <v>353</v>
      </c>
      <c r="K54" s="333">
        <v>326</v>
      </c>
      <c r="L54" s="334">
        <v>17</v>
      </c>
      <c r="M54" s="335">
        <v>1270</v>
      </c>
      <c r="N54" s="333">
        <v>261</v>
      </c>
      <c r="O54" s="335">
        <v>30</v>
      </c>
      <c r="P54" s="333">
        <v>182</v>
      </c>
      <c r="Q54" s="334">
        <v>15</v>
      </c>
      <c r="R54" s="335">
        <v>414</v>
      </c>
    </row>
    <row r="55" spans="1:18" ht="15">
      <c r="A55" s="321" t="s">
        <v>523</v>
      </c>
      <c r="B55" s="321" t="s">
        <v>205</v>
      </c>
      <c r="C55" s="333">
        <v>77</v>
      </c>
      <c r="D55" s="334">
        <v>10</v>
      </c>
      <c r="E55" s="335">
        <v>39</v>
      </c>
      <c r="F55" s="333">
        <v>8</v>
      </c>
      <c r="G55" s="335">
        <v>34</v>
      </c>
      <c r="H55" s="333">
        <v>12</v>
      </c>
      <c r="I55" s="334">
        <v>42</v>
      </c>
      <c r="J55" s="335">
        <v>25</v>
      </c>
      <c r="K55" s="333">
        <v>54</v>
      </c>
      <c r="L55" s="334">
        <v>21</v>
      </c>
      <c r="M55" s="335">
        <v>17</v>
      </c>
      <c r="N55" s="333">
        <v>27</v>
      </c>
      <c r="O55" s="335">
        <v>41</v>
      </c>
      <c r="P55" s="333">
        <v>20</v>
      </c>
      <c r="Q55" s="334">
        <v>29</v>
      </c>
      <c r="R55" s="335">
        <v>738</v>
      </c>
    </row>
    <row r="56" spans="1:18" ht="15">
      <c r="A56" s="323" t="s">
        <v>524</v>
      </c>
      <c r="B56" s="323" t="s">
        <v>206</v>
      </c>
      <c r="C56" s="333">
        <v>126</v>
      </c>
      <c r="D56" s="334">
        <v>43</v>
      </c>
      <c r="E56" s="335">
        <v>181</v>
      </c>
      <c r="F56" s="333">
        <v>19</v>
      </c>
      <c r="G56" s="335">
        <v>58</v>
      </c>
      <c r="H56" s="333">
        <v>13</v>
      </c>
      <c r="I56" s="334">
        <v>45</v>
      </c>
      <c r="J56" s="335">
        <v>74</v>
      </c>
      <c r="K56" s="333">
        <v>108</v>
      </c>
      <c r="L56" s="334">
        <v>44</v>
      </c>
      <c r="M56" s="335">
        <v>215</v>
      </c>
      <c r="N56" s="333">
        <v>16</v>
      </c>
      <c r="O56" s="335">
        <v>70</v>
      </c>
      <c r="P56" s="333">
        <v>28</v>
      </c>
      <c r="Q56" s="334">
        <v>35</v>
      </c>
      <c r="R56" s="335">
        <v>79</v>
      </c>
    </row>
    <row r="57" spans="1:18" ht="15">
      <c r="A57" s="321" t="s">
        <v>525</v>
      </c>
      <c r="B57" s="321" t="s">
        <v>207</v>
      </c>
      <c r="C57" s="333">
        <v>68</v>
      </c>
      <c r="D57" s="334">
        <v>6</v>
      </c>
      <c r="E57" s="335">
        <v>133</v>
      </c>
      <c r="F57" s="333">
        <v>23</v>
      </c>
      <c r="G57" s="335">
        <v>14</v>
      </c>
      <c r="H57" s="333">
        <v>23</v>
      </c>
      <c r="I57" s="334">
        <v>8</v>
      </c>
      <c r="J57" s="335">
        <v>27</v>
      </c>
      <c r="K57" s="333">
        <v>52</v>
      </c>
      <c r="L57" s="334">
        <v>5</v>
      </c>
      <c r="M57" s="335">
        <v>81</v>
      </c>
      <c r="N57" s="333">
        <v>47</v>
      </c>
      <c r="O57" s="335">
        <v>12</v>
      </c>
      <c r="P57" s="333">
        <v>20</v>
      </c>
      <c r="Q57" s="334">
        <v>5</v>
      </c>
      <c r="R57" s="335">
        <v>47</v>
      </c>
    </row>
    <row r="58" spans="1:18" ht="15">
      <c r="A58" s="323" t="s">
        <v>526</v>
      </c>
      <c r="B58" s="323" t="s">
        <v>208</v>
      </c>
      <c r="C58" s="333">
        <v>115</v>
      </c>
      <c r="D58" s="334">
        <v>8</v>
      </c>
      <c r="E58" s="335">
        <v>424</v>
      </c>
      <c r="F58" s="333">
        <v>70</v>
      </c>
      <c r="G58" s="335">
        <v>8</v>
      </c>
      <c r="H58" s="333">
        <v>75</v>
      </c>
      <c r="I58" s="334">
        <v>8</v>
      </c>
      <c r="J58" s="335">
        <v>126</v>
      </c>
      <c r="K58" s="333">
        <v>100</v>
      </c>
      <c r="L58" s="334">
        <v>9</v>
      </c>
      <c r="M58" s="335">
        <v>439</v>
      </c>
      <c r="N58" s="333">
        <v>88</v>
      </c>
      <c r="O58" s="335">
        <v>21</v>
      </c>
      <c r="P58" s="333">
        <v>51</v>
      </c>
      <c r="Q58" s="334">
        <v>11</v>
      </c>
      <c r="R58" s="335">
        <v>387</v>
      </c>
    </row>
    <row r="59" spans="1:18" ht="15">
      <c r="A59" s="321" t="s">
        <v>527</v>
      </c>
      <c r="B59" s="321" t="s">
        <v>209</v>
      </c>
      <c r="C59" s="333">
        <v>66</v>
      </c>
      <c r="D59" s="334">
        <v>3</v>
      </c>
      <c r="E59" s="335">
        <v>159</v>
      </c>
      <c r="F59" s="333">
        <v>42</v>
      </c>
      <c r="G59" s="335">
        <v>13</v>
      </c>
      <c r="H59" s="333">
        <v>33</v>
      </c>
      <c r="I59" s="334">
        <v>13</v>
      </c>
      <c r="J59" s="335">
        <v>56</v>
      </c>
      <c r="K59" s="333">
        <v>78</v>
      </c>
      <c r="L59" s="334">
        <v>11</v>
      </c>
      <c r="M59" s="335">
        <v>157</v>
      </c>
      <c r="N59" s="333">
        <v>53</v>
      </c>
      <c r="O59" s="335">
        <v>15</v>
      </c>
      <c r="P59" s="333">
        <v>38</v>
      </c>
      <c r="Q59" s="334">
        <v>11</v>
      </c>
      <c r="R59" s="335">
        <v>131</v>
      </c>
    </row>
    <row r="60" spans="1:18" ht="15">
      <c r="A60" s="323" t="s">
        <v>528</v>
      </c>
      <c r="B60" s="323" t="s">
        <v>210</v>
      </c>
      <c r="C60" s="333">
        <v>309</v>
      </c>
      <c r="D60" s="334">
        <v>3</v>
      </c>
      <c r="E60" s="335">
        <v>531</v>
      </c>
      <c r="F60" s="333">
        <v>74</v>
      </c>
      <c r="G60" s="335">
        <v>28</v>
      </c>
      <c r="H60" s="333">
        <v>66</v>
      </c>
      <c r="I60" s="334">
        <v>15</v>
      </c>
      <c r="J60" s="335">
        <v>135</v>
      </c>
      <c r="K60" s="333">
        <v>286</v>
      </c>
      <c r="L60" s="334">
        <v>8</v>
      </c>
      <c r="M60" s="335">
        <v>696</v>
      </c>
      <c r="N60" s="333">
        <v>98</v>
      </c>
      <c r="O60" s="335">
        <v>35</v>
      </c>
      <c r="P60" s="333">
        <v>71</v>
      </c>
      <c r="Q60" s="334">
        <v>24</v>
      </c>
      <c r="R60" s="335">
        <v>142</v>
      </c>
    </row>
    <row r="61" spans="1:18" ht="15">
      <c r="A61" s="321" t="s">
        <v>529</v>
      </c>
      <c r="B61" s="321" t="s">
        <v>211</v>
      </c>
      <c r="C61" s="333">
        <v>361</v>
      </c>
      <c r="D61" s="334">
        <v>7</v>
      </c>
      <c r="E61" s="335">
        <v>584</v>
      </c>
      <c r="F61" s="333">
        <v>115</v>
      </c>
      <c r="G61" s="335">
        <v>26</v>
      </c>
      <c r="H61" s="333">
        <v>117</v>
      </c>
      <c r="I61" s="334">
        <v>16</v>
      </c>
      <c r="J61" s="335">
        <v>175</v>
      </c>
      <c r="K61" s="333">
        <v>281</v>
      </c>
      <c r="L61" s="334">
        <v>11</v>
      </c>
      <c r="M61" s="335">
        <v>601</v>
      </c>
      <c r="N61" s="333">
        <v>184</v>
      </c>
      <c r="O61" s="335">
        <v>27</v>
      </c>
      <c r="P61" s="333">
        <v>126</v>
      </c>
      <c r="Q61" s="334">
        <v>26</v>
      </c>
      <c r="R61" s="335">
        <v>546</v>
      </c>
    </row>
    <row r="62" spans="1:18" ht="15">
      <c r="A62" s="323" t="s">
        <v>530</v>
      </c>
      <c r="B62" s="323" t="s">
        <v>212</v>
      </c>
      <c r="C62" s="333">
        <v>71</v>
      </c>
      <c r="D62" s="334">
        <v>0</v>
      </c>
      <c r="E62" s="335">
        <v>69</v>
      </c>
      <c r="F62" s="333">
        <v>11</v>
      </c>
      <c r="G62" s="335">
        <v>1</v>
      </c>
      <c r="H62" s="333">
        <v>15</v>
      </c>
      <c r="I62" s="334">
        <v>1</v>
      </c>
      <c r="J62" s="335">
        <v>13</v>
      </c>
      <c r="K62" s="333">
        <v>49</v>
      </c>
      <c r="L62" s="334">
        <v>3</v>
      </c>
      <c r="M62" s="335">
        <v>35</v>
      </c>
      <c r="N62" s="333">
        <v>13</v>
      </c>
      <c r="O62" s="335">
        <v>2</v>
      </c>
      <c r="P62" s="333">
        <v>12</v>
      </c>
      <c r="Q62" s="334">
        <v>1</v>
      </c>
      <c r="R62" s="335">
        <v>11</v>
      </c>
    </row>
    <row r="63" spans="1:18" ht="15">
      <c r="A63" s="321" t="s">
        <v>531</v>
      </c>
      <c r="B63" s="321" t="s">
        <v>213</v>
      </c>
      <c r="C63" s="333">
        <v>36</v>
      </c>
      <c r="D63" s="334">
        <v>4</v>
      </c>
      <c r="E63" s="335">
        <v>60</v>
      </c>
      <c r="F63" s="333">
        <v>12</v>
      </c>
      <c r="G63" s="335">
        <v>5</v>
      </c>
      <c r="H63" s="333">
        <v>13</v>
      </c>
      <c r="I63" s="334">
        <v>12</v>
      </c>
      <c r="J63" s="335">
        <v>19</v>
      </c>
      <c r="K63" s="333">
        <v>22</v>
      </c>
      <c r="L63" s="334">
        <v>5</v>
      </c>
      <c r="M63" s="335">
        <v>105</v>
      </c>
      <c r="N63" s="333">
        <v>18</v>
      </c>
      <c r="O63" s="335">
        <v>14</v>
      </c>
      <c r="P63" s="333">
        <v>12</v>
      </c>
      <c r="Q63" s="334">
        <v>12</v>
      </c>
      <c r="R63" s="335">
        <v>278</v>
      </c>
    </row>
    <row r="64" spans="1:18" ht="15">
      <c r="A64" s="323" t="s">
        <v>532</v>
      </c>
      <c r="B64" s="323" t="s">
        <v>214</v>
      </c>
      <c r="C64" s="333">
        <v>150</v>
      </c>
      <c r="D64" s="334">
        <v>12</v>
      </c>
      <c r="E64" s="335">
        <v>298</v>
      </c>
      <c r="F64" s="333">
        <v>51</v>
      </c>
      <c r="G64" s="335">
        <v>16</v>
      </c>
      <c r="H64" s="333">
        <v>26</v>
      </c>
      <c r="I64" s="334">
        <v>17</v>
      </c>
      <c r="J64" s="335">
        <v>114</v>
      </c>
      <c r="K64" s="333">
        <v>136</v>
      </c>
      <c r="L64" s="334">
        <v>8</v>
      </c>
      <c r="M64" s="335">
        <v>278</v>
      </c>
      <c r="N64" s="333">
        <v>46</v>
      </c>
      <c r="O64" s="335">
        <v>19</v>
      </c>
      <c r="P64" s="333">
        <v>37</v>
      </c>
      <c r="Q64" s="334">
        <v>23</v>
      </c>
      <c r="R64" s="335">
        <v>97</v>
      </c>
    </row>
    <row r="65" spans="1:18" ht="15">
      <c r="A65" s="321" t="s">
        <v>533</v>
      </c>
      <c r="B65" s="321" t="s">
        <v>215</v>
      </c>
      <c r="C65" s="333">
        <v>402</v>
      </c>
      <c r="D65" s="334">
        <v>11</v>
      </c>
      <c r="E65" s="335">
        <v>1101</v>
      </c>
      <c r="F65" s="333">
        <v>89</v>
      </c>
      <c r="G65" s="335">
        <v>23</v>
      </c>
      <c r="H65" s="333">
        <v>103</v>
      </c>
      <c r="I65" s="334">
        <v>25</v>
      </c>
      <c r="J65" s="335">
        <v>333</v>
      </c>
      <c r="K65" s="333">
        <v>295</v>
      </c>
      <c r="L65" s="334">
        <v>11</v>
      </c>
      <c r="M65" s="335">
        <v>1192</v>
      </c>
      <c r="N65" s="333">
        <v>147</v>
      </c>
      <c r="O65" s="335">
        <v>26</v>
      </c>
      <c r="P65" s="333">
        <v>96</v>
      </c>
      <c r="Q65" s="334">
        <v>23</v>
      </c>
      <c r="R65" s="335">
        <v>744</v>
      </c>
    </row>
    <row r="66" spans="1:18" ht="15">
      <c r="A66" s="323" t="s">
        <v>534</v>
      </c>
      <c r="B66" s="323" t="s">
        <v>216</v>
      </c>
      <c r="C66" s="333">
        <v>112</v>
      </c>
      <c r="D66" s="334">
        <v>10</v>
      </c>
      <c r="E66" s="335">
        <v>248</v>
      </c>
      <c r="F66" s="333">
        <v>34</v>
      </c>
      <c r="G66" s="335">
        <v>10</v>
      </c>
      <c r="H66" s="333">
        <v>21</v>
      </c>
      <c r="I66" s="334">
        <v>11</v>
      </c>
      <c r="J66" s="335">
        <v>104</v>
      </c>
      <c r="K66" s="333">
        <v>111</v>
      </c>
      <c r="L66" s="334">
        <v>10</v>
      </c>
      <c r="M66" s="335">
        <v>240</v>
      </c>
      <c r="N66" s="333">
        <v>28</v>
      </c>
      <c r="O66" s="335">
        <v>12</v>
      </c>
      <c r="P66" s="333">
        <v>23</v>
      </c>
      <c r="Q66" s="334">
        <v>17</v>
      </c>
      <c r="R66" s="335">
        <v>179</v>
      </c>
    </row>
    <row r="67" spans="1:18" ht="15">
      <c r="A67" s="321" t="s">
        <v>535</v>
      </c>
      <c r="B67" s="321" t="s">
        <v>217</v>
      </c>
      <c r="C67" s="333">
        <v>248</v>
      </c>
      <c r="D67" s="334">
        <v>9</v>
      </c>
      <c r="E67" s="335">
        <v>251</v>
      </c>
      <c r="F67" s="333">
        <v>64</v>
      </c>
      <c r="G67" s="335">
        <v>9</v>
      </c>
      <c r="H67" s="333">
        <v>65</v>
      </c>
      <c r="I67" s="334">
        <v>8</v>
      </c>
      <c r="J67" s="335">
        <v>73</v>
      </c>
      <c r="K67" s="333">
        <v>204</v>
      </c>
      <c r="L67" s="334">
        <v>11</v>
      </c>
      <c r="M67" s="335">
        <v>292</v>
      </c>
      <c r="N67" s="333">
        <v>76</v>
      </c>
      <c r="O67" s="335">
        <v>10</v>
      </c>
      <c r="P67" s="333">
        <v>76</v>
      </c>
      <c r="Q67" s="334">
        <v>17</v>
      </c>
      <c r="R67" s="335">
        <v>80</v>
      </c>
    </row>
    <row r="68" spans="1:18" ht="15">
      <c r="A68" s="323" t="s">
        <v>536</v>
      </c>
      <c r="B68" s="323" t="s">
        <v>218</v>
      </c>
      <c r="C68" s="333">
        <v>11</v>
      </c>
      <c r="D68" s="334">
        <v>1</v>
      </c>
      <c r="E68" s="335">
        <v>43</v>
      </c>
      <c r="F68" s="333">
        <v>3</v>
      </c>
      <c r="G68" s="335">
        <v>2</v>
      </c>
      <c r="H68" s="333">
        <v>6</v>
      </c>
      <c r="I68" s="334">
        <v>6</v>
      </c>
      <c r="J68" s="335">
        <v>13</v>
      </c>
      <c r="K68" s="333">
        <v>15</v>
      </c>
      <c r="L68" s="334">
        <v>4</v>
      </c>
      <c r="M68" s="335">
        <v>83</v>
      </c>
      <c r="N68" s="333">
        <v>12</v>
      </c>
      <c r="O68" s="335">
        <v>5</v>
      </c>
      <c r="P68" s="333">
        <v>3</v>
      </c>
      <c r="Q68" s="334">
        <v>3</v>
      </c>
      <c r="R68" s="335">
        <v>11</v>
      </c>
    </row>
    <row r="69" spans="1:18" ht="15">
      <c r="A69" s="321" t="s">
        <v>537</v>
      </c>
      <c r="B69" s="321" t="s">
        <v>219</v>
      </c>
      <c r="C69" s="333">
        <v>689</v>
      </c>
      <c r="D69" s="334">
        <v>11</v>
      </c>
      <c r="E69" s="335">
        <v>529</v>
      </c>
      <c r="F69" s="333">
        <v>67</v>
      </c>
      <c r="G69" s="335">
        <v>9</v>
      </c>
      <c r="H69" s="333">
        <v>45</v>
      </c>
      <c r="I69" s="334">
        <v>5</v>
      </c>
      <c r="J69" s="335">
        <v>143</v>
      </c>
      <c r="K69" s="333">
        <v>554</v>
      </c>
      <c r="L69" s="334">
        <v>16</v>
      </c>
      <c r="M69" s="335">
        <v>590</v>
      </c>
      <c r="N69" s="333">
        <v>74</v>
      </c>
      <c r="O69" s="335">
        <v>5</v>
      </c>
      <c r="P69" s="333">
        <v>45</v>
      </c>
      <c r="Q69" s="334">
        <v>7</v>
      </c>
      <c r="R69" s="335">
        <v>468</v>
      </c>
    </row>
    <row r="70" spans="1:18" ht="15">
      <c r="A70" s="323" t="s">
        <v>538</v>
      </c>
      <c r="B70" s="323" t="s">
        <v>220</v>
      </c>
      <c r="C70" s="333">
        <v>135</v>
      </c>
      <c r="D70" s="334">
        <v>0</v>
      </c>
      <c r="E70" s="335">
        <v>249</v>
      </c>
      <c r="F70" s="333">
        <v>33</v>
      </c>
      <c r="G70" s="335">
        <v>10</v>
      </c>
      <c r="H70" s="333">
        <v>33</v>
      </c>
      <c r="I70" s="334">
        <v>20</v>
      </c>
      <c r="J70" s="335">
        <v>68</v>
      </c>
      <c r="K70" s="333">
        <v>84</v>
      </c>
      <c r="L70" s="334">
        <v>3</v>
      </c>
      <c r="M70" s="335">
        <v>232</v>
      </c>
      <c r="N70" s="333">
        <v>45</v>
      </c>
      <c r="O70" s="335">
        <v>20</v>
      </c>
      <c r="P70" s="333">
        <v>40</v>
      </c>
      <c r="Q70" s="334">
        <v>10</v>
      </c>
      <c r="R70" s="335">
        <v>337</v>
      </c>
    </row>
    <row r="71" spans="1:18" ht="15">
      <c r="A71" s="321" t="s">
        <v>539</v>
      </c>
      <c r="B71" s="321" t="s">
        <v>221</v>
      </c>
      <c r="C71" s="333">
        <v>284</v>
      </c>
      <c r="D71" s="334">
        <v>7</v>
      </c>
      <c r="E71" s="335">
        <v>352</v>
      </c>
      <c r="F71" s="333">
        <v>61</v>
      </c>
      <c r="G71" s="335">
        <v>32</v>
      </c>
      <c r="H71" s="333">
        <v>34</v>
      </c>
      <c r="I71" s="334">
        <v>12</v>
      </c>
      <c r="J71" s="335">
        <v>120</v>
      </c>
      <c r="K71" s="333">
        <v>315</v>
      </c>
      <c r="L71" s="334">
        <v>9</v>
      </c>
      <c r="M71" s="335">
        <v>401</v>
      </c>
      <c r="N71" s="333">
        <v>48</v>
      </c>
      <c r="O71" s="335">
        <v>24</v>
      </c>
      <c r="P71" s="333">
        <v>38</v>
      </c>
      <c r="Q71" s="334">
        <v>7</v>
      </c>
      <c r="R71" s="335">
        <v>265</v>
      </c>
    </row>
    <row r="72" spans="1:18" ht="15">
      <c r="A72" s="323" t="s">
        <v>540</v>
      </c>
      <c r="B72" s="323" t="s">
        <v>222</v>
      </c>
      <c r="C72" s="333">
        <v>71</v>
      </c>
      <c r="D72" s="334">
        <v>7</v>
      </c>
      <c r="E72" s="335">
        <v>220</v>
      </c>
      <c r="F72" s="333">
        <v>36</v>
      </c>
      <c r="G72" s="335">
        <v>20</v>
      </c>
      <c r="H72" s="333">
        <v>18</v>
      </c>
      <c r="I72" s="334">
        <v>6</v>
      </c>
      <c r="J72" s="335">
        <v>70</v>
      </c>
      <c r="K72" s="333">
        <v>75</v>
      </c>
      <c r="L72" s="334">
        <v>10</v>
      </c>
      <c r="M72" s="335">
        <v>186</v>
      </c>
      <c r="N72" s="333">
        <v>24</v>
      </c>
      <c r="O72" s="335">
        <v>10</v>
      </c>
      <c r="P72" s="333">
        <v>20</v>
      </c>
      <c r="Q72" s="334">
        <v>13</v>
      </c>
      <c r="R72" s="335">
        <v>251</v>
      </c>
    </row>
    <row r="73" spans="1:18" ht="15">
      <c r="A73" s="321" t="s">
        <v>541</v>
      </c>
      <c r="B73" s="321" t="s">
        <v>223</v>
      </c>
      <c r="C73" s="333">
        <v>118</v>
      </c>
      <c r="D73" s="334">
        <v>2</v>
      </c>
      <c r="E73" s="335">
        <v>372</v>
      </c>
      <c r="F73" s="333">
        <v>50</v>
      </c>
      <c r="G73" s="335">
        <v>28</v>
      </c>
      <c r="H73" s="333">
        <v>40</v>
      </c>
      <c r="I73" s="334">
        <v>6</v>
      </c>
      <c r="J73" s="335">
        <v>193</v>
      </c>
      <c r="K73" s="333">
        <v>81</v>
      </c>
      <c r="L73" s="334">
        <v>4</v>
      </c>
      <c r="M73" s="335">
        <v>455</v>
      </c>
      <c r="N73" s="333">
        <v>74</v>
      </c>
      <c r="O73" s="335">
        <v>7</v>
      </c>
      <c r="P73" s="333">
        <v>41</v>
      </c>
      <c r="Q73" s="334">
        <v>12</v>
      </c>
      <c r="R73" s="335">
        <v>322</v>
      </c>
    </row>
    <row r="74" spans="1:18" ht="15">
      <c r="A74" s="323" t="s">
        <v>542</v>
      </c>
      <c r="B74" s="323" t="s">
        <v>224</v>
      </c>
      <c r="C74" s="333">
        <v>113</v>
      </c>
      <c r="D74" s="334">
        <v>5</v>
      </c>
      <c r="E74" s="335">
        <v>125</v>
      </c>
      <c r="F74" s="333">
        <v>47</v>
      </c>
      <c r="G74" s="335">
        <v>10</v>
      </c>
      <c r="H74" s="333">
        <v>36</v>
      </c>
      <c r="I74" s="334">
        <v>18</v>
      </c>
      <c r="J74" s="335">
        <v>57</v>
      </c>
      <c r="K74" s="333">
        <v>100</v>
      </c>
      <c r="L74" s="334">
        <v>2</v>
      </c>
      <c r="M74" s="335">
        <v>138</v>
      </c>
      <c r="N74" s="333">
        <v>61</v>
      </c>
      <c r="O74" s="335">
        <v>17</v>
      </c>
      <c r="P74" s="333">
        <v>43</v>
      </c>
      <c r="Q74" s="334">
        <v>13</v>
      </c>
      <c r="R74" s="335">
        <v>132</v>
      </c>
    </row>
    <row r="75" spans="1:18" ht="15">
      <c r="A75" s="321" t="s">
        <v>543</v>
      </c>
      <c r="B75" s="321" t="s">
        <v>225</v>
      </c>
      <c r="C75" s="333">
        <v>10</v>
      </c>
      <c r="D75" s="334">
        <v>2</v>
      </c>
      <c r="E75" s="335">
        <v>51</v>
      </c>
      <c r="F75" s="333">
        <v>5</v>
      </c>
      <c r="G75" s="335">
        <v>1</v>
      </c>
      <c r="H75" s="333">
        <v>6</v>
      </c>
      <c r="I75" s="334">
        <v>5</v>
      </c>
      <c r="J75" s="335">
        <v>29</v>
      </c>
      <c r="K75" s="333">
        <v>8</v>
      </c>
      <c r="L75" s="334">
        <v>5</v>
      </c>
      <c r="M75" s="335">
        <v>39</v>
      </c>
      <c r="N75" s="333">
        <v>9</v>
      </c>
      <c r="O75" s="335">
        <v>6</v>
      </c>
      <c r="P75" s="333">
        <v>2</v>
      </c>
      <c r="Q75" s="334">
        <v>4</v>
      </c>
      <c r="R75" s="335">
        <v>20</v>
      </c>
    </row>
    <row r="76" spans="1:18" ht="15">
      <c r="A76" s="323" t="s">
        <v>544</v>
      </c>
      <c r="B76" s="323" t="s">
        <v>226</v>
      </c>
      <c r="C76" s="333">
        <v>88</v>
      </c>
      <c r="D76" s="334">
        <v>0</v>
      </c>
      <c r="E76" s="335">
        <v>157</v>
      </c>
      <c r="F76" s="333">
        <v>10</v>
      </c>
      <c r="G76" s="335">
        <v>6</v>
      </c>
      <c r="H76" s="333">
        <v>25</v>
      </c>
      <c r="I76" s="334">
        <v>2</v>
      </c>
      <c r="J76" s="335">
        <v>43</v>
      </c>
      <c r="K76" s="333">
        <v>51</v>
      </c>
      <c r="L76" s="334">
        <v>7</v>
      </c>
      <c r="M76" s="335">
        <v>206</v>
      </c>
      <c r="N76" s="333">
        <v>25</v>
      </c>
      <c r="O76" s="335">
        <v>0</v>
      </c>
      <c r="P76" s="333">
        <v>21</v>
      </c>
      <c r="Q76" s="334">
        <v>5</v>
      </c>
      <c r="R76" s="335">
        <v>111</v>
      </c>
    </row>
    <row r="77" spans="1:18" ht="15">
      <c r="A77" s="321" t="s">
        <v>545</v>
      </c>
      <c r="B77" s="321" t="s">
        <v>227</v>
      </c>
      <c r="C77" s="333">
        <v>67</v>
      </c>
      <c r="D77" s="334">
        <v>0</v>
      </c>
      <c r="E77" s="335">
        <v>60</v>
      </c>
      <c r="F77" s="333">
        <v>9</v>
      </c>
      <c r="G77" s="335">
        <v>13</v>
      </c>
      <c r="H77" s="333">
        <v>21</v>
      </c>
      <c r="I77" s="334">
        <v>6</v>
      </c>
      <c r="J77" s="335">
        <v>18</v>
      </c>
      <c r="K77" s="333">
        <v>59</v>
      </c>
      <c r="L77" s="334">
        <v>4</v>
      </c>
      <c r="M77" s="335">
        <v>61</v>
      </c>
      <c r="N77" s="333">
        <v>33</v>
      </c>
      <c r="O77" s="335">
        <v>10</v>
      </c>
      <c r="P77" s="333">
        <v>30</v>
      </c>
      <c r="Q77" s="334">
        <v>6</v>
      </c>
      <c r="R77" s="335">
        <v>20</v>
      </c>
    </row>
    <row r="78" spans="1:18" ht="15">
      <c r="A78" s="323" t="s">
        <v>546</v>
      </c>
      <c r="B78" s="323" t="s">
        <v>228</v>
      </c>
      <c r="C78" s="333">
        <v>200</v>
      </c>
      <c r="D78" s="334">
        <v>2</v>
      </c>
      <c r="E78" s="335">
        <v>167</v>
      </c>
      <c r="F78" s="333">
        <v>26</v>
      </c>
      <c r="G78" s="335">
        <v>2</v>
      </c>
      <c r="H78" s="333">
        <v>26</v>
      </c>
      <c r="I78" s="334">
        <v>1</v>
      </c>
      <c r="J78" s="335">
        <v>26</v>
      </c>
      <c r="K78" s="333">
        <v>183</v>
      </c>
      <c r="L78" s="334">
        <v>5</v>
      </c>
      <c r="M78" s="335">
        <v>150</v>
      </c>
      <c r="N78" s="333">
        <v>33</v>
      </c>
      <c r="O78" s="335">
        <v>1</v>
      </c>
      <c r="P78" s="333">
        <v>27</v>
      </c>
      <c r="Q78" s="334">
        <v>3</v>
      </c>
      <c r="R78" s="335">
        <v>81</v>
      </c>
    </row>
    <row r="79" spans="1:18" ht="15">
      <c r="A79" s="321" t="s">
        <v>547</v>
      </c>
      <c r="B79" s="321" t="s">
        <v>229</v>
      </c>
      <c r="C79" s="333">
        <v>142</v>
      </c>
      <c r="D79" s="334">
        <v>4</v>
      </c>
      <c r="E79" s="335">
        <v>40</v>
      </c>
      <c r="F79" s="333">
        <v>6</v>
      </c>
      <c r="G79" s="335">
        <v>4</v>
      </c>
      <c r="H79" s="333">
        <v>6</v>
      </c>
      <c r="I79" s="334">
        <v>0</v>
      </c>
      <c r="J79" s="335">
        <v>8</v>
      </c>
      <c r="K79" s="333">
        <v>134</v>
      </c>
      <c r="L79" s="334">
        <v>3</v>
      </c>
      <c r="M79" s="335">
        <v>50</v>
      </c>
      <c r="N79" s="333">
        <v>17</v>
      </c>
      <c r="O79" s="335">
        <v>4</v>
      </c>
      <c r="P79" s="333">
        <v>13</v>
      </c>
      <c r="Q79" s="334">
        <v>2</v>
      </c>
      <c r="R79" s="335">
        <v>6</v>
      </c>
    </row>
    <row r="80" spans="1:18" ht="15">
      <c r="A80" s="323" t="s">
        <v>548</v>
      </c>
      <c r="B80" s="323" t="s">
        <v>230</v>
      </c>
      <c r="C80" s="333">
        <v>36</v>
      </c>
      <c r="D80" s="334">
        <v>1</v>
      </c>
      <c r="E80" s="335">
        <v>130</v>
      </c>
      <c r="F80" s="333">
        <v>7</v>
      </c>
      <c r="G80" s="335">
        <v>2</v>
      </c>
      <c r="H80" s="333">
        <v>5</v>
      </c>
      <c r="I80" s="334">
        <v>4</v>
      </c>
      <c r="J80" s="335">
        <v>35</v>
      </c>
      <c r="K80" s="333">
        <v>22</v>
      </c>
      <c r="L80" s="334">
        <v>1</v>
      </c>
      <c r="M80" s="335">
        <v>108</v>
      </c>
      <c r="N80" s="333">
        <v>9</v>
      </c>
      <c r="O80" s="335">
        <v>4</v>
      </c>
      <c r="P80" s="333">
        <v>8</v>
      </c>
      <c r="Q80" s="334">
        <v>5</v>
      </c>
      <c r="R80" s="335">
        <v>32</v>
      </c>
    </row>
    <row r="81" spans="1:18" ht="15">
      <c r="A81" s="321" t="s">
        <v>549</v>
      </c>
      <c r="B81" s="321" t="s">
        <v>231</v>
      </c>
      <c r="C81" s="333">
        <v>12</v>
      </c>
      <c r="D81" s="334">
        <v>1</v>
      </c>
      <c r="E81" s="335">
        <v>42</v>
      </c>
      <c r="F81" s="333">
        <v>1</v>
      </c>
      <c r="G81" s="335">
        <v>2</v>
      </c>
      <c r="H81" s="333">
        <v>0</v>
      </c>
      <c r="I81" s="334">
        <v>2</v>
      </c>
      <c r="J81" s="335">
        <v>20</v>
      </c>
      <c r="K81" s="333">
        <v>5</v>
      </c>
      <c r="L81" s="334">
        <v>1</v>
      </c>
      <c r="M81" s="335">
        <v>40</v>
      </c>
      <c r="N81" s="333">
        <v>0</v>
      </c>
      <c r="O81" s="335">
        <v>2</v>
      </c>
      <c r="P81" s="333">
        <v>1</v>
      </c>
      <c r="Q81" s="334">
        <v>0</v>
      </c>
      <c r="R81" s="335">
        <v>49</v>
      </c>
    </row>
    <row r="82" spans="1:18" ht="15">
      <c r="A82" s="323" t="s">
        <v>550</v>
      </c>
      <c r="B82" s="323" t="s">
        <v>232</v>
      </c>
      <c r="C82" s="333">
        <v>39</v>
      </c>
      <c r="D82" s="334">
        <v>4</v>
      </c>
      <c r="E82" s="335">
        <v>113</v>
      </c>
      <c r="F82" s="333">
        <v>4</v>
      </c>
      <c r="G82" s="335">
        <v>2</v>
      </c>
      <c r="H82" s="333">
        <v>6</v>
      </c>
      <c r="I82" s="334">
        <v>0</v>
      </c>
      <c r="J82" s="335">
        <v>43</v>
      </c>
      <c r="K82" s="333">
        <v>24</v>
      </c>
      <c r="L82" s="334">
        <v>1</v>
      </c>
      <c r="M82" s="335">
        <v>94</v>
      </c>
      <c r="N82" s="333">
        <v>22</v>
      </c>
      <c r="O82" s="335">
        <v>0</v>
      </c>
      <c r="P82" s="333">
        <v>18</v>
      </c>
      <c r="Q82" s="334">
        <v>0</v>
      </c>
      <c r="R82" s="335">
        <v>637</v>
      </c>
    </row>
    <row r="83" spans="1:18" ht="15">
      <c r="A83" s="321" t="s">
        <v>551</v>
      </c>
      <c r="B83" s="321" t="s">
        <v>233</v>
      </c>
      <c r="C83" s="333">
        <v>149</v>
      </c>
      <c r="D83" s="334">
        <v>4</v>
      </c>
      <c r="E83" s="335">
        <v>206</v>
      </c>
      <c r="F83" s="333">
        <v>42</v>
      </c>
      <c r="G83" s="335">
        <v>5</v>
      </c>
      <c r="H83" s="333">
        <v>25</v>
      </c>
      <c r="I83" s="334">
        <v>3</v>
      </c>
      <c r="J83" s="335">
        <v>73</v>
      </c>
      <c r="K83" s="333">
        <v>85</v>
      </c>
      <c r="L83" s="334">
        <v>6</v>
      </c>
      <c r="M83" s="335">
        <v>234</v>
      </c>
      <c r="N83" s="333">
        <v>46</v>
      </c>
      <c r="O83" s="335">
        <v>9</v>
      </c>
      <c r="P83" s="333">
        <v>17</v>
      </c>
      <c r="Q83" s="334">
        <v>6</v>
      </c>
      <c r="R83" s="335">
        <v>48</v>
      </c>
    </row>
    <row r="84" spans="1:18" ht="15">
      <c r="A84" s="323" t="s">
        <v>552</v>
      </c>
      <c r="B84" s="323" t="s">
        <v>234</v>
      </c>
      <c r="C84" s="333">
        <v>71</v>
      </c>
      <c r="D84" s="334">
        <v>13</v>
      </c>
      <c r="E84" s="335">
        <v>143</v>
      </c>
      <c r="F84" s="333">
        <v>17</v>
      </c>
      <c r="G84" s="335">
        <v>26</v>
      </c>
      <c r="H84" s="333">
        <v>4</v>
      </c>
      <c r="I84" s="334">
        <v>28</v>
      </c>
      <c r="J84" s="335">
        <v>35</v>
      </c>
      <c r="K84" s="333">
        <v>47</v>
      </c>
      <c r="L84" s="334">
        <v>18</v>
      </c>
      <c r="M84" s="335">
        <v>146</v>
      </c>
      <c r="N84" s="333">
        <v>10</v>
      </c>
      <c r="O84" s="335">
        <v>38</v>
      </c>
      <c r="P84" s="333">
        <v>21</v>
      </c>
      <c r="Q84" s="334">
        <v>17</v>
      </c>
      <c r="R84" s="335">
        <v>62</v>
      </c>
    </row>
    <row r="85" spans="1:18" ht="15">
      <c r="A85" s="321" t="s">
        <v>553</v>
      </c>
      <c r="B85" s="321" t="s">
        <v>235</v>
      </c>
      <c r="C85" s="333">
        <v>32</v>
      </c>
      <c r="D85" s="334">
        <v>0</v>
      </c>
      <c r="E85" s="335">
        <v>54</v>
      </c>
      <c r="F85" s="333">
        <v>1</v>
      </c>
      <c r="G85" s="335">
        <v>3</v>
      </c>
      <c r="H85" s="333">
        <v>7</v>
      </c>
      <c r="I85" s="334">
        <v>0</v>
      </c>
      <c r="J85" s="335">
        <v>22</v>
      </c>
      <c r="K85" s="333">
        <v>33</v>
      </c>
      <c r="L85" s="334">
        <v>1</v>
      </c>
      <c r="M85" s="335">
        <v>60</v>
      </c>
      <c r="N85" s="333">
        <v>7</v>
      </c>
      <c r="O85" s="335">
        <v>5</v>
      </c>
      <c r="P85" s="333">
        <v>5</v>
      </c>
      <c r="Q85" s="334">
        <v>2</v>
      </c>
      <c r="R85" s="335">
        <v>57</v>
      </c>
    </row>
    <row r="86" spans="1:18" ht="15">
      <c r="A86" s="323" t="s">
        <v>554</v>
      </c>
      <c r="B86" s="323" t="s">
        <v>236</v>
      </c>
      <c r="C86" s="333">
        <v>112</v>
      </c>
      <c r="D86" s="334">
        <v>1</v>
      </c>
      <c r="E86" s="335">
        <v>170</v>
      </c>
      <c r="F86" s="333">
        <v>40</v>
      </c>
      <c r="G86" s="335">
        <v>13</v>
      </c>
      <c r="H86" s="333">
        <v>53</v>
      </c>
      <c r="I86" s="334">
        <v>3</v>
      </c>
      <c r="J86" s="335">
        <v>66</v>
      </c>
      <c r="K86" s="333">
        <v>108</v>
      </c>
      <c r="L86" s="334">
        <v>2</v>
      </c>
      <c r="M86" s="335">
        <v>202</v>
      </c>
      <c r="N86" s="333">
        <v>56</v>
      </c>
      <c r="O86" s="335">
        <v>7</v>
      </c>
      <c r="P86" s="333">
        <v>42</v>
      </c>
      <c r="Q86" s="334">
        <v>8</v>
      </c>
      <c r="R86" s="335">
        <v>76</v>
      </c>
    </row>
    <row r="87" spans="1:18" ht="15.75" thickBot="1">
      <c r="A87" s="324" t="s">
        <v>555</v>
      </c>
      <c r="B87" s="336" t="s">
        <v>237</v>
      </c>
      <c r="C87" s="333">
        <v>101</v>
      </c>
      <c r="D87" s="334">
        <v>1</v>
      </c>
      <c r="E87" s="335">
        <v>130</v>
      </c>
      <c r="F87" s="333">
        <v>25</v>
      </c>
      <c r="G87" s="335">
        <v>2</v>
      </c>
      <c r="H87" s="333">
        <v>27</v>
      </c>
      <c r="I87" s="334">
        <v>0</v>
      </c>
      <c r="J87" s="335">
        <v>59</v>
      </c>
      <c r="K87" s="333">
        <v>116</v>
      </c>
      <c r="L87" s="334">
        <v>3</v>
      </c>
      <c r="M87" s="335">
        <v>113</v>
      </c>
      <c r="N87" s="333">
        <v>40</v>
      </c>
      <c r="O87" s="335">
        <v>1</v>
      </c>
      <c r="P87" s="333">
        <v>28</v>
      </c>
      <c r="Q87" s="334">
        <v>5</v>
      </c>
      <c r="R87" s="335">
        <v>49</v>
      </c>
    </row>
    <row r="88" spans="1:18" s="98" customFormat="1" ht="17.25" customHeight="1" thickBot="1" thickTop="1">
      <c r="A88" s="325"/>
      <c r="B88" s="325" t="s">
        <v>238</v>
      </c>
      <c r="C88" s="326">
        <f>SUM(C7:C87)</f>
        <v>49028</v>
      </c>
      <c r="D88" s="327">
        <f aca="true" t="shared" si="0" ref="D88:J88">SUM(D7:D87)</f>
        <v>915</v>
      </c>
      <c r="E88" s="337">
        <f t="shared" si="0"/>
        <v>58987</v>
      </c>
      <c r="F88" s="326">
        <f t="shared" si="0"/>
        <v>16917</v>
      </c>
      <c r="G88" s="337">
        <f t="shared" si="0"/>
        <v>2205</v>
      </c>
      <c r="H88" s="326">
        <f t="shared" si="0"/>
        <v>15538</v>
      </c>
      <c r="I88" s="327">
        <f t="shared" si="0"/>
        <v>1862</v>
      </c>
      <c r="J88" s="337">
        <f t="shared" si="0"/>
        <v>19873</v>
      </c>
      <c r="K88" s="326">
        <f>SUM(K7:K87)</f>
        <v>38887</v>
      </c>
      <c r="L88" s="327">
        <f aca="true" t="shared" si="1" ref="L88:R88">SUM(L7:L87)</f>
        <v>877</v>
      </c>
      <c r="M88" s="337">
        <f t="shared" si="1"/>
        <v>67455</v>
      </c>
      <c r="N88" s="326">
        <f t="shared" si="1"/>
        <v>20610</v>
      </c>
      <c r="O88" s="337">
        <f t="shared" si="1"/>
        <v>2418</v>
      </c>
      <c r="P88" s="326">
        <f t="shared" si="1"/>
        <v>14168</v>
      </c>
      <c r="Q88" s="327">
        <f t="shared" si="1"/>
        <v>1895</v>
      </c>
      <c r="R88" s="328">
        <f t="shared" si="1"/>
        <v>31915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&amp;L17.01.2014&amp;CTÜRKİYE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9" ht="18">
      <c r="A2" s="521" t="s">
        <v>444</v>
      </c>
      <c r="B2" s="521"/>
      <c r="C2" s="521"/>
      <c r="D2" s="521"/>
      <c r="E2" s="246"/>
      <c r="F2" s="246"/>
      <c r="G2" s="78"/>
      <c r="H2" s="78"/>
      <c r="I2" s="78"/>
    </row>
    <row r="3" spans="2:9" ht="18">
      <c r="B3" s="239"/>
      <c r="C3" s="239"/>
      <c r="D3" s="239"/>
      <c r="E3" s="239"/>
      <c r="F3" s="239"/>
      <c r="G3" s="78"/>
      <c r="H3" s="78"/>
      <c r="I3" s="78"/>
    </row>
    <row r="4" spans="2:8" ht="15.75" customHeight="1">
      <c r="B4" s="518" t="s">
        <v>453</v>
      </c>
      <c r="C4" s="518"/>
      <c r="D4" s="518"/>
      <c r="E4" s="241"/>
      <c r="F4" s="241"/>
      <c r="G4" s="240"/>
      <c r="H4" s="240"/>
    </row>
    <row r="5" spans="2:8" ht="15.75" customHeight="1" thickBot="1">
      <c r="B5" s="222"/>
      <c r="C5" s="222"/>
      <c r="D5" s="222"/>
      <c r="E5" s="222"/>
      <c r="F5" s="222"/>
      <c r="G5" s="240"/>
      <c r="H5" s="240"/>
    </row>
    <row r="6" spans="2:8" ht="19.5" customHeight="1" thickBot="1">
      <c r="B6" s="255" t="s">
        <v>330</v>
      </c>
      <c r="C6" s="256" t="s">
        <v>31</v>
      </c>
      <c r="D6" s="245"/>
      <c r="E6" s="222"/>
      <c r="F6" s="222"/>
      <c r="G6" s="240"/>
      <c r="H6" s="240"/>
    </row>
    <row r="7" spans="2:3" ht="16.5" customHeight="1">
      <c r="B7" s="247" t="s">
        <v>318</v>
      </c>
      <c r="C7" s="242">
        <v>14</v>
      </c>
    </row>
    <row r="8" spans="2:3" ht="16.5" customHeight="1">
      <c r="B8" s="248" t="s">
        <v>319</v>
      </c>
      <c r="C8" s="243">
        <v>4</v>
      </c>
    </row>
    <row r="9" spans="2:3" ht="16.5" customHeight="1">
      <c r="B9" s="248" t="s">
        <v>320</v>
      </c>
      <c r="C9" s="243">
        <v>10</v>
      </c>
    </row>
    <row r="10" spans="2:3" ht="16.5" customHeight="1">
      <c r="B10" s="248" t="s">
        <v>321</v>
      </c>
      <c r="C10" s="243">
        <v>6</v>
      </c>
    </row>
    <row r="11" spans="2:3" ht="16.5" customHeight="1">
      <c r="B11" s="248" t="s">
        <v>322</v>
      </c>
      <c r="C11" s="243">
        <v>9</v>
      </c>
    </row>
    <row r="12" spans="2:3" ht="16.5" customHeight="1">
      <c r="B12" s="248" t="s">
        <v>323</v>
      </c>
      <c r="C12" s="243">
        <v>8</v>
      </c>
    </row>
    <row r="13" spans="2:3" s="282" customFormat="1" ht="16.5" customHeight="1">
      <c r="B13" s="250" t="s">
        <v>556</v>
      </c>
      <c r="C13" s="243">
        <v>1</v>
      </c>
    </row>
    <row r="14" spans="2:3" s="282" customFormat="1" ht="16.5" customHeight="1">
      <c r="B14" s="250" t="s">
        <v>339</v>
      </c>
      <c r="C14" s="243">
        <v>1</v>
      </c>
    </row>
    <row r="15" spans="2:3" ht="16.5" customHeight="1">
      <c r="B15" s="250" t="s">
        <v>362</v>
      </c>
      <c r="C15" s="243">
        <v>2</v>
      </c>
    </row>
    <row r="16" spans="2:3" ht="16.5" customHeight="1" thickBot="1">
      <c r="B16" s="251" t="s">
        <v>329</v>
      </c>
      <c r="C16" s="243">
        <v>1</v>
      </c>
    </row>
    <row r="17" spans="2:3" ht="19.5" customHeight="1" thickBot="1">
      <c r="B17" s="252" t="s">
        <v>31</v>
      </c>
      <c r="C17" s="253">
        <f>SUM(C7:C16)</f>
        <v>56</v>
      </c>
    </row>
    <row r="18" spans="2:3" ht="15">
      <c r="B18" s="519"/>
      <c r="C18" s="519"/>
    </row>
    <row r="19" spans="2:3" ht="15">
      <c r="B19" s="520"/>
      <c r="C19" s="520"/>
    </row>
    <row r="20" spans="2:7" ht="15.75" customHeight="1">
      <c r="B20" s="518" t="s">
        <v>454</v>
      </c>
      <c r="C20" s="518"/>
      <c r="D20" s="518"/>
      <c r="E20" s="241"/>
      <c r="F20" s="241"/>
      <c r="G20" s="240"/>
    </row>
    <row r="21" spans="2:7" ht="15.75" customHeight="1" thickBot="1">
      <c r="B21" s="222"/>
      <c r="C21" s="222"/>
      <c r="D21" s="222"/>
      <c r="E21" s="222"/>
      <c r="F21" s="222"/>
      <c r="G21" s="240"/>
    </row>
    <row r="22" spans="2:7" ht="18" customHeight="1" thickBot="1">
      <c r="B22" s="257" t="s">
        <v>330</v>
      </c>
      <c r="C22" s="256" t="s">
        <v>31</v>
      </c>
      <c r="D22" s="245"/>
      <c r="E22" s="222"/>
      <c r="F22" s="222"/>
      <c r="G22" s="240"/>
    </row>
    <row r="23" spans="2:3" ht="16.5" customHeight="1">
      <c r="B23" s="249" t="s">
        <v>318</v>
      </c>
      <c r="C23" s="242">
        <v>407</v>
      </c>
    </row>
    <row r="24" spans="2:3" ht="16.5" customHeight="1">
      <c r="B24" s="250" t="s">
        <v>319</v>
      </c>
      <c r="C24" s="243">
        <v>128</v>
      </c>
    </row>
    <row r="25" spans="2:3" ht="16.5" customHeight="1">
      <c r="B25" s="250" t="s">
        <v>320</v>
      </c>
      <c r="C25" s="243">
        <v>133</v>
      </c>
    </row>
    <row r="26" spans="2:3" ht="16.5" customHeight="1">
      <c r="B26" s="250" t="s">
        <v>321</v>
      </c>
      <c r="C26" s="243">
        <v>36</v>
      </c>
    </row>
    <row r="27" spans="2:3" ht="16.5" customHeight="1">
      <c r="B27" s="250" t="s">
        <v>322</v>
      </c>
      <c r="C27" s="243">
        <v>86</v>
      </c>
    </row>
    <row r="28" spans="2:3" ht="16.5" customHeight="1">
      <c r="B28" s="250" t="s">
        <v>323</v>
      </c>
      <c r="C28" s="243">
        <v>46</v>
      </c>
    </row>
    <row r="29" spans="2:3" ht="16.5" customHeight="1">
      <c r="B29" s="250" t="s">
        <v>324</v>
      </c>
      <c r="C29" s="243">
        <v>17</v>
      </c>
    </row>
    <row r="30" spans="2:3" ht="16.5" customHeight="1">
      <c r="B30" s="250" t="s">
        <v>325</v>
      </c>
      <c r="C30" s="243">
        <v>9</v>
      </c>
    </row>
    <row r="31" spans="2:3" s="282" customFormat="1" ht="16.5" customHeight="1">
      <c r="B31" s="250" t="s">
        <v>386</v>
      </c>
      <c r="C31" s="243">
        <v>1</v>
      </c>
    </row>
    <row r="32" spans="2:3" ht="16.5" customHeight="1">
      <c r="B32" s="250" t="s">
        <v>326</v>
      </c>
      <c r="C32" s="243">
        <v>8</v>
      </c>
    </row>
    <row r="33" spans="2:3" ht="16.5" customHeight="1">
      <c r="B33" s="250" t="s">
        <v>339</v>
      </c>
      <c r="C33" s="243">
        <v>6</v>
      </c>
    </row>
    <row r="34" spans="2:3" ht="16.5" customHeight="1">
      <c r="B34" s="250" t="s">
        <v>362</v>
      </c>
      <c r="C34" s="243">
        <v>8</v>
      </c>
    </row>
    <row r="35" spans="2:3" ht="16.5" customHeight="1">
      <c r="B35" s="250" t="s">
        <v>364</v>
      </c>
      <c r="C35" s="243">
        <v>3</v>
      </c>
    </row>
    <row r="36" spans="2:3" ht="16.5" customHeight="1">
      <c r="B36" s="250" t="s">
        <v>328</v>
      </c>
      <c r="C36" s="243">
        <v>2</v>
      </c>
    </row>
    <row r="37" spans="2:3" ht="16.5" customHeight="1">
      <c r="B37" s="250" t="s">
        <v>338</v>
      </c>
      <c r="C37" s="243">
        <v>6</v>
      </c>
    </row>
    <row r="38" spans="2:3" ht="16.5" customHeight="1">
      <c r="B38" s="250" t="s">
        <v>363</v>
      </c>
      <c r="C38" s="243">
        <v>1</v>
      </c>
    </row>
    <row r="39" spans="2:3" ht="16.5" customHeight="1">
      <c r="B39" s="250" t="s">
        <v>329</v>
      </c>
      <c r="C39" s="243">
        <v>6</v>
      </c>
    </row>
    <row r="40" spans="2:3" ht="16.5" customHeight="1">
      <c r="B40" s="248" t="s">
        <v>365</v>
      </c>
      <c r="C40" s="279">
        <v>3</v>
      </c>
    </row>
    <row r="41" spans="2:3" s="282" customFormat="1" ht="16.5" customHeight="1">
      <c r="B41" s="250" t="s">
        <v>387</v>
      </c>
      <c r="C41" s="279">
        <v>1</v>
      </c>
    </row>
    <row r="42" spans="2:3" ht="16.5" customHeight="1" thickBot="1">
      <c r="B42" s="251" t="s">
        <v>327</v>
      </c>
      <c r="C42" s="244">
        <v>8</v>
      </c>
    </row>
    <row r="43" spans="2:3" ht="20.25" customHeight="1" thickBot="1">
      <c r="B43" s="254" t="s">
        <v>31</v>
      </c>
      <c r="C43" s="253">
        <f>SUM(C23:C42)</f>
        <v>915</v>
      </c>
    </row>
    <row r="44" ht="15">
      <c r="B44" s="88" t="s">
        <v>18</v>
      </c>
    </row>
  </sheetData>
  <sheetProtection/>
  <mergeCells count="5">
    <mergeCell ref="B4:D4"/>
    <mergeCell ref="B20:D20"/>
    <mergeCell ref="B18:C18"/>
    <mergeCell ref="B19:C19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&amp;L17.01.2014&amp;CTÜRKİYE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4">
      <selection activeCell="A4" sqref="A4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50" t="s">
        <v>455</v>
      </c>
      <c r="B2" s="350"/>
      <c r="C2" s="350"/>
      <c r="D2" s="350"/>
      <c r="E2" s="350"/>
      <c r="F2" s="350"/>
      <c r="G2" s="350"/>
      <c r="H2" s="350"/>
    </row>
    <row r="5" spans="1:8" ht="18.75" customHeight="1">
      <c r="A5" s="396" t="s">
        <v>456</v>
      </c>
      <c r="B5" s="396"/>
      <c r="C5" s="396"/>
      <c r="D5" s="396"/>
      <c r="E5" s="396"/>
      <c r="F5" s="396"/>
      <c r="G5" s="396"/>
      <c r="H5" s="396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26" t="s">
        <v>3</v>
      </c>
      <c r="C9" s="527"/>
      <c r="D9" s="526" t="s">
        <v>6</v>
      </c>
      <c r="E9" s="527"/>
      <c r="F9" s="526" t="s">
        <v>2</v>
      </c>
      <c r="G9" s="527"/>
    </row>
    <row r="10" spans="1:7" ht="31.5" customHeight="1">
      <c r="A10" s="238" t="s">
        <v>9</v>
      </c>
      <c r="B10" s="522">
        <v>79</v>
      </c>
      <c r="C10" s="523"/>
      <c r="D10" s="522">
        <v>261</v>
      </c>
      <c r="E10" s="523"/>
      <c r="F10" s="524">
        <v>340</v>
      </c>
      <c r="G10" s="525"/>
    </row>
    <row r="11" spans="1:8" ht="30">
      <c r="A11" s="122" t="s">
        <v>244</v>
      </c>
      <c r="B11" s="522">
        <v>162607122</v>
      </c>
      <c r="C11" s="523"/>
      <c r="D11" s="522">
        <v>42997000</v>
      </c>
      <c r="E11" s="523"/>
      <c r="F11" s="522">
        <v>205604122</v>
      </c>
      <c r="G11" s="523"/>
      <c r="H11" s="170"/>
    </row>
    <row r="12" spans="1:8" ht="45">
      <c r="A12" s="123" t="s">
        <v>245</v>
      </c>
      <c r="B12" s="522">
        <v>158012779</v>
      </c>
      <c r="C12" s="523"/>
      <c r="D12" s="522">
        <v>38134875</v>
      </c>
      <c r="E12" s="523"/>
      <c r="F12" s="522">
        <v>196147654</v>
      </c>
      <c r="G12" s="523"/>
      <c r="H12" s="170"/>
    </row>
    <row r="13" spans="1:7" ht="42" customHeight="1">
      <c r="A13" s="122" t="s">
        <v>246</v>
      </c>
      <c r="B13" s="528">
        <v>97.17</v>
      </c>
      <c r="C13" s="529"/>
      <c r="D13" s="528">
        <v>88.69</v>
      </c>
      <c r="E13" s="529"/>
      <c r="F13" s="528">
        <v>95.4</v>
      </c>
      <c r="G13" s="529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30" t="s">
        <v>457</v>
      </c>
      <c r="B18" s="530"/>
      <c r="C18" s="530"/>
      <c r="D18" s="530"/>
      <c r="E18" s="530"/>
      <c r="F18" s="530"/>
      <c r="G18" s="530"/>
    </row>
    <row r="19" spans="1:7" ht="15.75" customHeight="1">
      <c r="A19" s="530"/>
      <c r="B19" s="530"/>
      <c r="C19" s="530"/>
      <c r="D19" s="530"/>
      <c r="E19" s="530"/>
      <c r="F19" s="530"/>
      <c r="G19" s="530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31"/>
      <c r="B21" s="531"/>
      <c r="C21" s="531"/>
      <c r="D21" s="531"/>
      <c r="E21" s="531"/>
      <c r="F21" s="531"/>
      <c r="G21" s="531"/>
      <c r="H21" s="531"/>
    </row>
    <row r="22" spans="1:7" ht="31.5" customHeight="1">
      <c r="A22" s="124"/>
      <c r="B22" s="526" t="s">
        <v>3</v>
      </c>
      <c r="C22" s="527"/>
      <c r="D22" s="526" t="s">
        <v>6</v>
      </c>
      <c r="E22" s="527"/>
      <c r="F22" s="526" t="s">
        <v>2</v>
      </c>
      <c r="G22" s="527"/>
    </row>
    <row r="23" spans="1:7" ht="28.5" customHeight="1">
      <c r="A23" s="125" t="s">
        <v>9</v>
      </c>
      <c r="B23" s="532">
        <v>801</v>
      </c>
      <c r="C23" s="533"/>
      <c r="D23" s="532">
        <v>3074</v>
      </c>
      <c r="E23" s="533"/>
      <c r="F23" s="532">
        <v>3875</v>
      </c>
      <c r="G23" s="534"/>
    </row>
    <row r="24" spans="1:7" ht="42" customHeight="1">
      <c r="A24" s="126" t="s">
        <v>244</v>
      </c>
      <c r="B24" s="535">
        <v>1002910254</v>
      </c>
      <c r="C24" s="536"/>
      <c r="D24" s="535">
        <v>591167960</v>
      </c>
      <c r="E24" s="536"/>
      <c r="F24" s="535">
        <v>1594078214</v>
      </c>
      <c r="G24" s="537"/>
    </row>
    <row r="25" spans="1:7" ht="45">
      <c r="A25" s="127" t="s">
        <v>245</v>
      </c>
      <c r="B25" s="535">
        <v>702980678</v>
      </c>
      <c r="C25" s="537"/>
      <c r="D25" s="535">
        <v>515426325</v>
      </c>
      <c r="E25" s="537"/>
      <c r="F25" s="535">
        <v>1218407003</v>
      </c>
      <c r="G25" s="537"/>
    </row>
    <row r="26" spans="1:7" ht="25.5" customHeight="1">
      <c r="A26" s="122" t="s">
        <v>246</v>
      </c>
      <c r="B26" s="528">
        <v>70.09</v>
      </c>
      <c r="C26" s="529"/>
      <c r="D26" s="528">
        <v>87.19</v>
      </c>
      <c r="E26" s="529"/>
      <c r="F26" s="528">
        <v>76.43</v>
      </c>
      <c r="G26" s="529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A18:G19"/>
    <mergeCell ref="A21:H21"/>
    <mergeCell ref="B23:C23"/>
    <mergeCell ref="D23:E23"/>
    <mergeCell ref="F23:G23"/>
    <mergeCell ref="B22:C22"/>
    <mergeCell ref="D22:E22"/>
    <mergeCell ref="F22:G22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&amp;L17.01.2014&amp;CTÜRKİYE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2.7109375" style="0" customWidth="1"/>
    <col min="3" max="3" width="18.00390625" style="282" customWidth="1"/>
    <col min="4" max="5" width="13.8515625" style="0" customWidth="1"/>
    <col min="6" max="6" width="19.421875" style="0" customWidth="1"/>
    <col min="7" max="7" width="10.140625" style="0" bestFit="1" customWidth="1"/>
    <col min="165" max="165" width="18.00390625" style="0" customWidth="1"/>
    <col min="166" max="167" width="13.8515625" style="0" customWidth="1"/>
    <col min="168" max="168" width="19.421875" style="0" customWidth="1"/>
    <col min="169" max="169" width="10.140625" style="0" bestFit="1" customWidth="1"/>
    <col min="170" max="170" width="8.8515625" style="0" customWidth="1"/>
    <col min="171" max="171" width="10.140625" style="0" bestFit="1" customWidth="1"/>
  </cols>
  <sheetData>
    <row r="1" spans="1:7" ht="17.25" thickBot="1">
      <c r="A1" s="543" t="s">
        <v>441</v>
      </c>
      <c r="B1" s="543"/>
      <c r="C1" s="543"/>
      <c r="D1" s="543"/>
      <c r="E1" s="543"/>
      <c r="F1" s="543"/>
      <c r="G1" s="296"/>
    </row>
    <row r="2" spans="1:7" ht="15" customHeight="1">
      <c r="A2" s="544" t="s">
        <v>557</v>
      </c>
      <c r="B2" s="544"/>
      <c r="C2" s="544"/>
      <c r="D2" s="544"/>
      <c r="E2" s="544"/>
      <c r="F2" s="544"/>
      <c r="G2" s="241"/>
    </row>
    <row r="3" spans="1:7" ht="15" customHeight="1">
      <c r="A3" s="545"/>
      <c r="B3" s="545"/>
      <c r="C3" s="545"/>
      <c r="D3" s="545"/>
      <c r="E3" s="545"/>
      <c r="F3" s="545"/>
      <c r="G3" s="241"/>
    </row>
    <row r="4" spans="1:6" ht="15.75" customHeight="1">
      <c r="A4" s="1"/>
      <c r="B4" s="448" t="s">
        <v>134</v>
      </c>
      <c r="C4" s="448"/>
      <c r="D4" s="448"/>
      <c r="E4" s="448"/>
      <c r="F4" s="448"/>
    </row>
    <row r="5" spans="2:6" ht="45" customHeight="1">
      <c r="B5" s="540" t="s">
        <v>474</v>
      </c>
      <c r="C5" s="538" t="s">
        <v>247</v>
      </c>
      <c r="D5" s="540" t="s">
        <v>248</v>
      </c>
      <c r="E5" s="540" t="s">
        <v>249</v>
      </c>
      <c r="F5" s="540" t="s">
        <v>250</v>
      </c>
    </row>
    <row r="6" spans="2:6" ht="15" customHeight="1">
      <c r="B6" s="540"/>
      <c r="C6" s="542"/>
      <c r="D6" s="540"/>
      <c r="E6" s="541"/>
      <c r="F6" s="541"/>
    </row>
    <row r="7" spans="2:6" ht="17.25" customHeight="1" hidden="1">
      <c r="B7" s="540"/>
      <c r="C7" s="292"/>
      <c r="D7" s="540"/>
      <c r="E7" s="541"/>
      <c r="F7" s="541"/>
    </row>
    <row r="8" spans="2:6" ht="15">
      <c r="B8" s="280" t="s">
        <v>508</v>
      </c>
      <c r="C8" s="280" t="s">
        <v>190</v>
      </c>
      <c r="D8" s="280">
        <v>526</v>
      </c>
      <c r="E8" s="281">
        <v>641939994</v>
      </c>
      <c r="F8" s="281">
        <v>546377006</v>
      </c>
    </row>
    <row r="9" spans="2:6" ht="15">
      <c r="B9" s="280" t="s">
        <v>480</v>
      </c>
      <c r="C9" s="280" t="s">
        <v>163</v>
      </c>
      <c r="D9" s="280">
        <v>84</v>
      </c>
      <c r="E9" s="281">
        <v>188063260</v>
      </c>
      <c r="F9" s="281">
        <v>11850912</v>
      </c>
    </row>
    <row r="10" spans="2:6" ht="15">
      <c r="B10" s="280" t="s">
        <v>509</v>
      </c>
      <c r="C10" s="280" t="s">
        <v>191</v>
      </c>
      <c r="D10" s="280">
        <v>52</v>
      </c>
      <c r="E10" s="281">
        <v>45300000</v>
      </c>
      <c r="F10" s="281">
        <v>42729200</v>
      </c>
    </row>
    <row r="11" spans="2:6" ht="15">
      <c r="B11" s="280" t="s">
        <v>481</v>
      </c>
      <c r="C11" s="280" t="s">
        <v>164</v>
      </c>
      <c r="D11" s="280">
        <v>33</v>
      </c>
      <c r="E11" s="281">
        <v>5640000</v>
      </c>
      <c r="F11" s="281">
        <v>4084001</v>
      </c>
    </row>
    <row r="12" spans="2:6" ht="15">
      <c r="B12" s="280" t="s">
        <v>490</v>
      </c>
      <c r="C12" s="280" t="s">
        <v>173</v>
      </c>
      <c r="D12" s="280">
        <v>18</v>
      </c>
      <c r="E12" s="281">
        <v>10745000</v>
      </c>
      <c r="F12" s="281">
        <v>6546000</v>
      </c>
    </row>
    <row r="13" spans="2:6" ht="15">
      <c r="B13" s="280" t="s">
        <v>515</v>
      </c>
      <c r="C13" s="280" t="s">
        <v>197</v>
      </c>
      <c r="D13" s="280">
        <v>12</v>
      </c>
      <c r="E13" s="281">
        <v>7390000</v>
      </c>
      <c r="F13" s="281">
        <v>7217500</v>
      </c>
    </row>
    <row r="14" spans="2:6" ht="15">
      <c r="B14" s="280" t="s">
        <v>501</v>
      </c>
      <c r="C14" s="280" t="s">
        <v>184</v>
      </c>
      <c r="D14" s="280">
        <v>9</v>
      </c>
      <c r="E14" s="281">
        <v>3980000</v>
      </c>
      <c r="F14" s="281">
        <v>2171250</v>
      </c>
    </row>
    <row r="15" spans="2:6" ht="15">
      <c r="B15" s="280" t="s">
        <v>512</v>
      </c>
      <c r="C15" s="280" t="s">
        <v>194</v>
      </c>
      <c r="D15" s="280">
        <v>8</v>
      </c>
      <c r="E15" s="281">
        <v>4500000</v>
      </c>
      <c r="F15" s="281">
        <v>3260000</v>
      </c>
    </row>
    <row r="16" spans="2:6" ht="15">
      <c r="B16" s="280" t="s">
        <v>522</v>
      </c>
      <c r="C16" s="280" t="s">
        <v>204</v>
      </c>
      <c r="D16" s="280">
        <v>8</v>
      </c>
      <c r="E16" s="281">
        <v>550000</v>
      </c>
      <c r="F16" s="281">
        <v>352500</v>
      </c>
    </row>
    <row r="17" spans="2:6" ht="15">
      <c r="B17" s="280" t="s">
        <v>475</v>
      </c>
      <c r="C17" s="280" t="s">
        <v>158</v>
      </c>
      <c r="D17" s="280">
        <v>6</v>
      </c>
      <c r="E17" s="281">
        <v>2200000</v>
      </c>
      <c r="F17" s="281">
        <v>1503500</v>
      </c>
    </row>
    <row r="18" spans="2:6" ht="15">
      <c r="B18" s="280" t="s">
        <v>507</v>
      </c>
      <c r="C18" s="280" t="s">
        <v>314</v>
      </c>
      <c r="D18" s="280">
        <v>5</v>
      </c>
      <c r="E18" s="281">
        <v>21150000</v>
      </c>
      <c r="F18" s="281">
        <v>20616600</v>
      </c>
    </row>
    <row r="19" spans="2:6" ht="15">
      <c r="B19" s="280" t="s">
        <v>494</v>
      </c>
      <c r="C19" s="280" t="s">
        <v>177</v>
      </c>
      <c r="D19" s="280">
        <v>4</v>
      </c>
      <c r="E19" s="281">
        <v>300000</v>
      </c>
      <c r="F19" s="281">
        <v>209500</v>
      </c>
    </row>
    <row r="20" spans="2:6" ht="15">
      <c r="B20" s="280" t="s">
        <v>516</v>
      </c>
      <c r="C20" s="280" t="s">
        <v>198</v>
      </c>
      <c r="D20" s="280">
        <v>4</v>
      </c>
      <c r="E20" s="281">
        <v>11100000</v>
      </c>
      <c r="F20" s="281">
        <v>10460000</v>
      </c>
    </row>
    <row r="21" spans="2:6" ht="15">
      <c r="B21" s="280" t="s">
        <v>505</v>
      </c>
      <c r="C21" s="280" t="s">
        <v>188</v>
      </c>
      <c r="D21" s="280">
        <v>4</v>
      </c>
      <c r="E21" s="281">
        <v>850000</v>
      </c>
      <c r="F21" s="281">
        <v>305000</v>
      </c>
    </row>
    <row r="22" spans="2:6" ht="15">
      <c r="B22" s="280" t="s">
        <v>533</v>
      </c>
      <c r="C22" s="280" t="s">
        <v>215</v>
      </c>
      <c r="D22" s="280">
        <v>3</v>
      </c>
      <c r="E22" s="281">
        <v>200000</v>
      </c>
      <c r="F22" s="281">
        <v>56005</v>
      </c>
    </row>
    <row r="23" spans="2:6" ht="15">
      <c r="B23" s="280" t="s">
        <v>528</v>
      </c>
      <c r="C23" s="280" t="s">
        <v>210</v>
      </c>
      <c r="D23" s="280">
        <v>3</v>
      </c>
      <c r="E23" s="281">
        <v>200000</v>
      </c>
      <c r="F23" s="281">
        <v>182500</v>
      </c>
    </row>
    <row r="24" spans="2:6" ht="15">
      <c r="B24" s="280" t="s">
        <v>542</v>
      </c>
      <c r="C24" s="280" t="s">
        <v>224</v>
      </c>
      <c r="D24" s="280">
        <v>2</v>
      </c>
      <c r="E24" s="281">
        <v>2102000</v>
      </c>
      <c r="F24" s="281">
        <v>123704</v>
      </c>
    </row>
    <row r="25" spans="2:6" ht="15">
      <c r="B25" s="280" t="s">
        <v>525</v>
      </c>
      <c r="C25" s="280" t="s">
        <v>207</v>
      </c>
      <c r="D25" s="280">
        <v>2</v>
      </c>
      <c r="E25" s="281">
        <v>1050000</v>
      </c>
      <c r="F25" s="281">
        <v>550000</v>
      </c>
    </row>
    <row r="26" spans="2:6" ht="15">
      <c r="B26" s="280" t="s">
        <v>483</v>
      </c>
      <c r="C26" s="280" t="s">
        <v>166</v>
      </c>
      <c r="D26" s="280">
        <v>2</v>
      </c>
      <c r="E26" s="281">
        <v>600000</v>
      </c>
      <c r="F26" s="281">
        <v>500000</v>
      </c>
    </row>
    <row r="27" spans="2:6" ht="15">
      <c r="B27" s="280" t="s">
        <v>532</v>
      </c>
      <c r="C27" s="280" t="s">
        <v>214</v>
      </c>
      <c r="D27" s="280">
        <v>1</v>
      </c>
      <c r="E27" s="281">
        <v>50000</v>
      </c>
      <c r="F27" s="281">
        <v>15000</v>
      </c>
    </row>
    <row r="28" spans="2:6" ht="15">
      <c r="B28" s="280" t="s">
        <v>551</v>
      </c>
      <c r="C28" s="280" t="s">
        <v>233</v>
      </c>
      <c r="D28" s="280">
        <v>1</v>
      </c>
      <c r="E28" s="281">
        <v>150000</v>
      </c>
      <c r="F28" s="281">
        <v>150000</v>
      </c>
    </row>
    <row r="29" spans="2:6" ht="15">
      <c r="B29" s="280" t="s">
        <v>540</v>
      </c>
      <c r="C29" s="280" t="s">
        <v>222</v>
      </c>
      <c r="D29" s="280">
        <v>1</v>
      </c>
      <c r="E29" s="281">
        <v>50000</v>
      </c>
      <c r="F29" s="281">
        <v>25000</v>
      </c>
    </row>
    <row r="30" spans="2:6" ht="15">
      <c r="B30" s="280" t="s">
        <v>491</v>
      </c>
      <c r="C30" s="280" t="s">
        <v>174</v>
      </c>
      <c r="D30" s="280">
        <v>1</v>
      </c>
      <c r="E30" s="281">
        <v>50000</v>
      </c>
      <c r="F30" s="281">
        <v>50000</v>
      </c>
    </row>
    <row r="31" spans="2:6" s="282" customFormat="1" ht="15">
      <c r="B31" s="280" t="s">
        <v>492</v>
      </c>
      <c r="C31" s="280" t="s">
        <v>175</v>
      </c>
      <c r="D31" s="280">
        <v>1</v>
      </c>
      <c r="E31" s="281">
        <v>53000000</v>
      </c>
      <c r="F31" s="281">
        <v>42400000</v>
      </c>
    </row>
    <row r="32" spans="2:6" s="282" customFormat="1" ht="15">
      <c r="B32" s="280" t="s">
        <v>529</v>
      </c>
      <c r="C32" s="280" t="s">
        <v>211</v>
      </c>
      <c r="D32" s="280">
        <v>1</v>
      </c>
      <c r="E32" s="281">
        <v>50000</v>
      </c>
      <c r="F32" s="281">
        <v>25000</v>
      </c>
    </row>
    <row r="33" spans="2:6" s="282" customFormat="1" ht="15">
      <c r="B33" s="280" t="s">
        <v>521</v>
      </c>
      <c r="C33" s="280" t="s">
        <v>203</v>
      </c>
      <c r="D33" s="280">
        <v>1</v>
      </c>
      <c r="E33" s="281">
        <v>600000</v>
      </c>
      <c r="F33" s="281">
        <v>540000</v>
      </c>
    </row>
    <row r="34" spans="2:6" s="282" customFormat="1" ht="15">
      <c r="B34" s="280" t="s">
        <v>545</v>
      </c>
      <c r="C34" s="280" t="s">
        <v>227</v>
      </c>
      <c r="D34" s="280">
        <v>1</v>
      </c>
      <c r="E34" s="281">
        <v>200000</v>
      </c>
      <c r="F34" s="281">
        <v>100000</v>
      </c>
    </row>
    <row r="35" spans="2:6" s="282" customFormat="1" ht="15">
      <c r="B35" s="280" t="s">
        <v>520</v>
      </c>
      <c r="C35" s="280" t="s">
        <v>202</v>
      </c>
      <c r="D35" s="280">
        <v>1</v>
      </c>
      <c r="E35" s="281">
        <v>200000</v>
      </c>
      <c r="F35" s="281">
        <v>10000</v>
      </c>
    </row>
    <row r="36" spans="2:6" s="282" customFormat="1" ht="15">
      <c r="B36" s="280" t="s">
        <v>550</v>
      </c>
      <c r="C36" s="280" t="s">
        <v>232</v>
      </c>
      <c r="D36" s="280">
        <v>1</v>
      </c>
      <c r="E36" s="281">
        <v>50000</v>
      </c>
      <c r="F36" s="281">
        <v>45000</v>
      </c>
    </row>
    <row r="37" spans="2:6" s="282" customFormat="1" ht="15">
      <c r="B37" s="280" t="s">
        <v>506</v>
      </c>
      <c r="C37" s="280" t="s">
        <v>189</v>
      </c>
      <c r="D37" s="280">
        <v>1</v>
      </c>
      <c r="E37" s="281">
        <v>50000</v>
      </c>
      <c r="F37" s="281">
        <v>50000</v>
      </c>
    </row>
    <row r="38" spans="2:6" s="282" customFormat="1" ht="15">
      <c r="B38" s="280" t="s">
        <v>502</v>
      </c>
      <c r="C38" s="280" t="s">
        <v>185</v>
      </c>
      <c r="D38" s="280">
        <v>1</v>
      </c>
      <c r="E38" s="281">
        <v>50000</v>
      </c>
      <c r="F38" s="281">
        <v>27500</v>
      </c>
    </row>
    <row r="39" spans="2:6" s="282" customFormat="1" ht="15">
      <c r="B39" s="280" t="s">
        <v>484</v>
      </c>
      <c r="C39" s="280" t="s">
        <v>167</v>
      </c>
      <c r="D39" s="280">
        <v>1</v>
      </c>
      <c r="E39" s="281">
        <v>50000</v>
      </c>
      <c r="F39" s="281">
        <v>50000</v>
      </c>
    </row>
    <row r="40" spans="2:6" s="282" customFormat="1" ht="15">
      <c r="B40" s="280" t="s">
        <v>485</v>
      </c>
      <c r="C40" s="280" t="s">
        <v>168</v>
      </c>
      <c r="D40" s="280">
        <v>1</v>
      </c>
      <c r="E40" s="281">
        <v>100000</v>
      </c>
      <c r="F40" s="281">
        <v>100000</v>
      </c>
    </row>
    <row r="41" spans="2:6" s="282" customFormat="1" ht="15">
      <c r="B41" s="280" t="s">
        <v>498</v>
      </c>
      <c r="C41" s="280" t="s">
        <v>181</v>
      </c>
      <c r="D41" s="280">
        <v>1</v>
      </c>
      <c r="E41" s="281">
        <v>200000</v>
      </c>
      <c r="F41" s="281">
        <v>200000</v>
      </c>
    </row>
    <row r="42" spans="2:6" s="282" customFormat="1" ht="15">
      <c r="B42" s="280" t="s">
        <v>500</v>
      </c>
      <c r="C42" s="280" t="s">
        <v>183</v>
      </c>
      <c r="D42" s="280">
        <v>1</v>
      </c>
      <c r="E42" s="281">
        <v>200000</v>
      </c>
      <c r="F42" s="281">
        <v>98000</v>
      </c>
    </row>
    <row r="43" spans="2:6" ht="15" customHeight="1">
      <c r="B43" s="547" t="s">
        <v>31</v>
      </c>
      <c r="C43" s="548"/>
      <c r="D43" s="548"/>
      <c r="E43" s="549"/>
      <c r="F43" s="132">
        <f>SUM(F8:F42)</f>
        <v>702980678</v>
      </c>
    </row>
    <row r="44" spans="4:6" ht="15" customHeight="1">
      <c r="D44" s="3"/>
      <c r="E44" s="3"/>
      <c r="F44" s="129"/>
    </row>
    <row r="45" spans="4:6" s="282" customFormat="1" ht="15" customHeight="1">
      <c r="D45" s="3"/>
      <c r="E45" s="3"/>
      <c r="F45" s="129"/>
    </row>
    <row r="46" spans="4:6" s="282" customFormat="1" ht="15" customHeight="1">
      <c r="D46" s="3"/>
      <c r="E46" s="3"/>
      <c r="F46" s="129"/>
    </row>
    <row r="47" spans="4:6" s="282" customFormat="1" ht="15" customHeight="1">
      <c r="D47" s="3"/>
      <c r="E47" s="3"/>
      <c r="F47" s="129"/>
    </row>
    <row r="48" spans="4:6" s="282" customFormat="1" ht="15" customHeight="1">
      <c r="D48" s="3"/>
      <c r="E48" s="3"/>
      <c r="F48" s="129"/>
    </row>
    <row r="49" spans="4:6" s="282" customFormat="1" ht="15" customHeight="1">
      <c r="D49" s="3"/>
      <c r="E49" s="3"/>
      <c r="F49" s="129"/>
    </row>
    <row r="50" spans="4:6" s="282" customFormat="1" ht="15" customHeight="1">
      <c r="D50" s="3"/>
      <c r="E50" s="3"/>
      <c r="F50" s="129"/>
    </row>
    <row r="51" spans="4:6" s="282" customFormat="1" ht="15" customHeight="1">
      <c r="D51" s="3"/>
      <c r="E51" s="3"/>
      <c r="F51" s="129"/>
    </row>
    <row r="52" spans="2:6" ht="15.75" customHeight="1">
      <c r="B52" s="448" t="s">
        <v>143</v>
      </c>
      <c r="C52" s="448"/>
      <c r="D52" s="448"/>
      <c r="E52" s="448"/>
      <c r="F52" s="448"/>
    </row>
    <row r="53" spans="2:6" ht="30" customHeight="1">
      <c r="B53" s="538" t="s">
        <v>474</v>
      </c>
      <c r="C53" s="538" t="s">
        <v>247</v>
      </c>
      <c r="D53" s="538" t="s">
        <v>248</v>
      </c>
      <c r="E53" s="538" t="s">
        <v>249</v>
      </c>
      <c r="F53" s="538" t="s">
        <v>250</v>
      </c>
    </row>
    <row r="54" spans="2:6" ht="27.75" customHeight="1">
      <c r="B54" s="539"/>
      <c r="C54" s="539"/>
      <c r="D54" s="539"/>
      <c r="E54" s="539"/>
      <c r="F54" s="539"/>
    </row>
    <row r="55" spans="2:6" ht="18.75" customHeight="1" hidden="1">
      <c r="B55" s="542"/>
      <c r="C55" s="293"/>
      <c r="D55" s="542"/>
      <c r="E55" s="542"/>
      <c r="F55" s="542"/>
    </row>
    <row r="56" spans="2:6" ht="15">
      <c r="B56" s="280" t="s">
        <v>508</v>
      </c>
      <c r="C56" s="280" t="s">
        <v>190</v>
      </c>
      <c r="D56" s="281">
        <v>1796</v>
      </c>
      <c r="E56" s="281">
        <v>320282360</v>
      </c>
      <c r="F56" s="281">
        <v>289883275</v>
      </c>
    </row>
    <row r="57" spans="2:6" ht="15">
      <c r="B57" s="280" t="s">
        <v>481</v>
      </c>
      <c r="C57" s="280" t="s">
        <v>164</v>
      </c>
      <c r="D57" s="280">
        <v>232</v>
      </c>
      <c r="E57" s="281">
        <v>68235000</v>
      </c>
      <c r="F57" s="281">
        <v>63261575</v>
      </c>
    </row>
    <row r="58" spans="2:6" ht="15">
      <c r="B58" s="280" t="s">
        <v>480</v>
      </c>
      <c r="C58" s="280" t="s">
        <v>163</v>
      </c>
      <c r="D58" s="280">
        <v>150</v>
      </c>
      <c r="E58" s="281">
        <v>11992000</v>
      </c>
      <c r="F58" s="281">
        <v>8328800</v>
      </c>
    </row>
    <row r="59" spans="2:6" ht="15">
      <c r="B59" s="280" t="s">
        <v>507</v>
      </c>
      <c r="C59" s="280" t="s">
        <v>314</v>
      </c>
      <c r="D59" s="280">
        <v>147</v>
      </c>
      <c r="E59" s="281">
        <v>27722000</v>
      </c>
      <c r="F59" s="281">
        <v>25685800</v>
      </c>
    </row>
    <row r="60" spans="2:6" ht="15">
      <c r="B60" s="280" t="s">
        <v>509</v>
      </c>
      <c r="C60" s="280" t="s">
        <v>191</v>
      </c>
      <c r="D60" s="280">
        <v>121</v>
      </c>
      <c r="E60" s="281">
        <v>21652000</v>
      </c>
      <c r="F60" s="281">
        <v>9830525</v>
      </c>
    </row>
    <row r="61" spans="2:6" ht="15">
      <c r="B61" s="280" t="s">
        <v>501</v>
      </c>
      <c r="C61" s="280" t="s">
        <v>184</v>
      </c>
      <c r="D61" s="280">
        <v>119</v>
      </c>
      <c r="E61" s="281">
        <v>21016000</v>
      </c>
      <c r="F61" s="281">
        <v>19247675</v>
      </c>
    </row>
    <row r="62" spans="2:6" ht="15">
      <c r="B62" s="280" t="s">
        <v>490</v>
      </c>
      <c r="C62" s="280" t="s">
        <v>173</v>
      </c>
      <c r="D62" s="280">
        <v>79</v>
      </c>
      <c r="E62" s="281">
        <v>10422000</v>
      </c>
      <c r="F62" s="281">
        <v>8359975</v>
      </c>
    </row>
    <row r="63" spans="2:6" ht="15">
      <c r="B63" s="280" t="s">
        <v>505</v>
      </c>
      <c r="C63" s="280" t="s">
        <v>188</v>
      </c>
      <c r="D63" s="280">
        <v>45</v>
      </c>
      <c r="E63" s="281">
        <v>8550000</v>
      </c>
      <c r="F63" s="281">
        <v>7092700</v>
      </c>
    </row>
    <row r="64" spans="2:6" ht="15">
      <c r="B64" s="280" t="s">
        <v>522</v>
      </c>
      <c r="C64" s="280" t="s">
        <v>204</v>
      </c>
      <c r="D64" s="280">
        <v>37</v>
      </c>
      <c r="E64" s="281">
        <v>3052000</v>
      </c>
      <c r="F64" s="281">
        <v>2499700</v>
      </c>
    </row>
    <row r="65" spans="2:6" ht="15">
      <c r="B65" s="280" t="s">
        <v>512</v>
      </c>
      <c r="C65" s="280" t="s">
        <v>194</v>
      </c>
      <c r="D65" s="280">
        <v>35</v>
      </c>
      <c r="E65" s="281">
        <v>3014000</v>
      </c>
      <c r="F65" s="281">
        <v>2072400</v>
      </c>
    </row>
    <row r="66" spans="2:6" ht="15">
      <c r="B66" s="280" t="s">
        <v>515</v>
      </c>
      <c r="C66" s="280" t="s">
        <v>197</v>
      </c>
      <c r="D66" s="280">
        <v>29</v>
      </c>
      <c r="E66" s="281">
        <v>3450000</v>
      </c>
      <c r="F66" s="281">
        <v>2879800</v>
      </c>
    </row>
    <row r="67" spans="2:6" ht="15">
      <c r="B67" s="280" t="s">
        <v>475</v>
      </c>
      <c r="C67" s="280" t="s">
        <v>158</v>
      </c>
      <c r="D67" s="280">
        <v>29</v>
      </c>
      <c r="E67" s="281">
        <v>7960000</v>
      </c>
      <c r="F67" s="281">
        <v>7157500</v>
      </c>
    </row>
    <row r="68" spans="2:6" ht="15">
      <c r="B68" s="280" t="s">
        <v>483</v>
      </c>
      <c r="C68" s="280" t="s">
        <v>166</v>
      </c>
      <c r="D68" s="280">
        <v>29</v>
      </c>
      <c r="E68" s="281">
        <v>34980000</v>
      </c>
      <c r="F68" s="281">
        <v>32849000</v>
      </c>
    </row>
    <row r="69" spans="2:6" ht="15">
      <c r="B69" s="280" t="s">
        <v>516</v>
      </c>
      <c r="C69" s="280" t="s">
        <v>198</v>
      </c>
      <c r="D69" s="280">
        <v>28</v>
      </c>
      <c r="E69" s="281">
        <v>6220000</v>
      </c>
      <c r="F69" s="281">
        <v>3786850</v>
      </c>
    </row>
    <row r="70" spans="2:6" ht="15">
      <c r="B70" s="280" t="s">
        <v>528</v>
      </c>
      <c r="C70" s="280" t="s">
        <v>210</v>
      </c>
      <c r="D70" s="280">
        <v>18</v>
      </c>
      <c r="E70" s="281">
        <v>3250000</v>
      </c>
      <c r="F70" s="281">
        <v>2317625</v>
      </c>
    </row>
    <row r="71" spans="2:6" ht="15">
      <c r="B71" s="280" t="s">
        <v>551</v>
      </c>
      <c r="C71" s="280" t="s">
        <v>233</v>
      </c>
      <c r="D71" s="280">
        <v>18</v>
      </c>
      <c r="E71" s="281">
        <v>2880000</v>
      </c>
      <c r="F71" s="281">
        <v>2645000</v>
      </c>
    </row>
    <row r="72" spans="2:6" ht="15">
      <c r="B72" s="280" t="s">
        <v>537</v>
      </c>
      <c r="C72" s="280" t="s">
        <v>219</v>
      </c>
      <c r="D72" s="280">
        <v>15</v>
      </c>
      <c r="E72" s="281">
        <v>2330000</v>
      </c>
      <c r="F72" s="281">
        <v>1947500</v>
      </c>
    </row>
    <row r="73" spans="2:6" ht="15">
      <c r="B73" s="280" t="s">
        <v>520</v>
      </c>
      <c r="C73" s="280" t="s">
        <v>202</v>
      </c>
      <c r="D73" s="280">
        <v>11</v>
      </c>
      <c r="E73" s="281">
        <v>2435000</v>
      </c>
      <c r="F73" s="281">
        <v>2203000</v>
      </c>
    </row>
    <row r="74" spans="2:6" ht="15">
      <c r="B74" s="280" t="s">
        <v>529</v>
      </c>
      <c r="C74" s="280" t="s">
        <v>211</v>
      </c>
      <c r="D74" s="280">
        <v>9</v>
      </c>
      <c r="E74" s="281">
        <v>1626700</v>
      </c>
      <c r="F74" s="281">
        <v>673175</v>
      </c>
    </row>
    <row r="75" spans="2:6" ht="15">
      <c r="B75" s="280" t="s">
        <v>496</v>
      </c>
      <c r="C75" s="280" t="s">
        <v>179</v>
      </c>
      <c r="D75" s="280">
        <v>8</v>
      </c>
      <c r="E75" s="281">
        <v>400000</v>
      </c>
      <c r="F75" s="281">
        <v>350000</v>
      </c>
    </row>
    <row r="76" spans="2:6" ht="15">
      <c r="B76" s="280" t="s">
        <v>477</v>
      </c>
      <c r="C76" s="280" t="s">
        <v>160</v>
      </c>
      <c r="D76" s="280">
        <v>8</v>
      </c>
      <c r="E76" s="281">
        <v>3110000</v>
      </c>
      <c r="F76" s="281">
        <v>2760300</v>
      </c>
    </row>
    <row r="77" spans="2:6" ht="15">
      <c r="B77" s="280" t="s">
        <v>519</v>
      </c>
      <c r="C77" s="280" t="s">
        <v>201</v>
      </c>
      <c r="D77" s="280">
        <v>7</v>
      </c>
      <c r="E77" s="281">
        <v>880000</v>
      </c>
      <c r="F77" s="281">
        <v>850500</v>
      </c>
    </row>
    <row r="78" spans="2:6" ht="15">
      <c r="B78" s="280" t="s">
        <v>533</v>
      </c>
      <c r="C78" s="280" t="s">
        <v>215</v>
      </c>
      <c r="D78" s="280">
        <v>7</v>
      </c>
      <c r="E78" s="281">
        <v>320000</v>
      </c>
      <c r="F78" s="281">
        <v>185500</v>
      </c>
    </row>
    <row r="79" spans="2:6" ht="15">
      <c r="B79" s="280" t="s">
        <v>535</v>
      </c>
      <c r="C79" s="280" t="s">
        <v>217</v>
      </c>
      <c r="D79" s="280">
        <v>7</v>
      </c>
      <c r="E79" s="281">
        <v>1280000</v>
      </c>
      <c r="F79" s="281">
        <v>945000</v>
      </c>
    </row>
    <row r="80" spans="2:6" ht="15">
      <c r="B80" s="280" t="s">
        <v>524</v>
      </c>
      <c r="C80" s="280" t="s">
        <v>206</v>
      </c>
      <c r="D80" s="280">
        <v>6</v>
      </c>
      <c r="E80" s="281">
        <v>1890000</v>
      </c>
      <c r="F80" s="281">
        <v>1746100</v>
      </c>
    </row>
    <row r="81" spans="2:6" ht="15">
      <c r="B81" s="280" t="s">
        <v>494</v>
      </c>
      <c r="C81" s="280" t="s">
        <v>177</v>
      </c>
      <c r="D81" s="280">
        <v>6</v>
      </c>
      <c r="E81" s="281">
        <v>250000</v>
      </c>
      <c r="F81" s="281">
        <v>215000</v>
      </c>
    </row>
    <row r="82" spans="2:6" ht="15">
      <c r="B82" s="280" t="s">
        <v>500</v>
      </c>
      <c r="C82" s="280" t="s">
        <v>183</v>
      </c>
      <c r="D82" s="280">
        <v>5</v>
      </c>
      <c r="E82" s="281">
        <v>3050000</v>
      </c>
      <c r="F82" s="281">
        <v>3045000</v>
      </c>
    </row>
    <row r="83" spans="2:6" ht="15">
      <c r="B83" s="280" t="s">
        <v>553</v>
      </c>
      <c r="C83" s="280" t="s">
        <v>235</v>
      </c>
      <c r="D83" s="280">
        <v>5</v>
      </c>
      <c r="E83" s="281">
        <v>930000</v>
      </c>
      <c r="F83" s="281">
        <v>710000</v>
      </c>
    </row>
    <row r="84" spans="2:6" ht="15">
      <c r="B84" s="280" t="s">
        <v>521</v>
      </c>
      <c r="C84" s="280" t="s">
        <v>203</v>
      </c>
      <c r="D84" s="280">
        <v>5</v>
      </c>
      <c r="E84" s="281">
        <v>5440000</v>
      </c>
      <c r="F84" s="281">
        <v>2336000</v>
      </c>
    </row>
    <row r="85" spans="2:6" ht="15">
      <c r="B85" s="280" t="s">
        <v>488</v>
      </c>
      <c r="C85" s="280" t="s">
        <v>171</v>
      </c>
      <c r="D85" s="280">
        <v>4</v>
      </c>
      <c r="E85" s="281">
        <v>220000</v>
      </c>
      <c r="F85" s="281">
        <v>165000</v>
      </c>
    </row>
    <row r="86" spans="2:6" ht="15">
      <c r="B86" s="280" t="s">
        <v>547</v>
      </c>
      <c r="C86" s="280" t="s">
        <v>229</v>
      </c>
      <c r="D86" s="280">
        <v>4</v>
      </c>
      <c r="E86" s="281">
        <v>400000</v>
      </c>
      <c r="F86" s="281">
        <v>224000</v>
      </c>
    </row>
    <row r="87" spans="2:6" ht="15">
      <c r="B87" s="280" t="s">
        <v>542</v>
      </c>
      <c r="C87" s="280" t="s">
        <v>224</v>
      </c>
      <c r="D87" s="280">
        <v>4</v>
      </c>
      <c r="E87" s="281">
        <v>690000</v>
      </c>
      <c r="F87" s="281">
        <v>573100</v>
      </c>
    </row>
    <row r="88" spans="2:6" ht="15">
      <c r="B88" s="280" t="s">
        <v>506</v>
      </c>
      <c r="C88" s="280" t="s">
        <v>189</v>
      </c>
      <c r="D88" s="280">
        <v>4</v>
      </c>
      <c r="E88" s="281">
        <v>1310000</v>
      </c>
      <c r="F88" s="281">
        <v>1153000</v>
      </c>
    </row>
    <row r="89" spans="2:6" ht="15">
      <c r="B89" s="280" t="s">
        <v>485</v>
      </c>
      <c r="C89" s="280" t="s">
        <v>168</v>
      </c>
      <c r="D89" s="280">
        <v>4</v>
      </c>
      <c r="E89" s="281">
        <v>944000</v>
      </c>
      <c r="F89" s="281">
        <v>686800</v>
      </c>
    </row>
    <row r="90" spans="2:6" ht="15">
      <c r="B90" s="280" t="s">
        <v>541</v>
      </c>
      <c r="C90" s="280" t="s">
        <v>223</v>
      </c>
      <c r="D90" s="280">
        <v>3</v>
      </c>
      <c r="E90" s="281">
        <v>120000</v>
      </c>
      <c r="F90" s="281">
        <v>95000</v>
      </c>
    </row>
    <row r="91" spans="2:6" ht="15">
      <c r="B91" s="280" t="s">
        <v>525</v>
      </c>
      <c r="C91" s="280" t="s">
        <v>207</v>
      </c>
      <c r="D91" s="280">
        <v>3</v>
      </c>
      <c r="E91" s="281">
        <v>2520000</v>
      </c>
      <c r="F91" s="281">
        <v>2520000</v>
      </c>
    </row>
    <row r="92" spans="2:6" ht="15">
      <c r="B92" s="280" t="s">
        <v>502</v>
      </c>
      <c r="C92" s="280" t="s">
        <v>185</v>
      </c>
      <c r="D92" s="280">
        <v>3</v>
      </c>
      <c r="E92" s="281">
        <v>725000</v>
      </c>
      <c r="F92" s="281">
        <v>145000</v>
      </c>
    </row>
    <row r="93" spans="2:6" ht="15">
      <c r="B93" s="280" t="s">
        <v>489</v>
      </c>
      <c r="C93" s="280" t="s">
        <v>172</v>
      </c>
      <c r="D93" s="280">
        <v>3</v>
      </c>
      <c r="E93" s="281">
        <v>250000</v>
      </c>
      <c r="F93" s="281">
        <v>140100</v>
      </c>
    </row>
    <row r="94" spans="2:6" ht="15">
      <c r="B94" s="280" t="s">
        <v>526</v>
      </c>
      <c r="C94" s="280" t="s">
        <v>208</v>
      </c>
      <c r="D94" s="280">
        <v>2</v>
      </c>
      <c r="E94" s="281">
        <v>20000</v>
      </c>
      <c r="F94" s="281">
        <v>11550</v>
      </c>
    </row>
    <row r="95" spans="2:6" ht="15">
      <c r="B95" s="280" t="s">
        <v>484</v>
      </c>
      <c r="C95" s="280" t="s">
        <v>167</v>
      </c>
      <c r="D95" s="280">
        <v>2</v>
      </c>
      <c r="E95" s="281">
        <v>520000</v>
      </c>
      <c r="F95" s="281">
        <v>238000</v>
      </c>
    </row>
    <row r="96" spans="2:6" ht="15">
      <c r="B96" s="280" t="s">
        <v>518</v>
      </c>
      <c r="C96" s="280" t="s">
        <v>200</v>
      </c>
      <c r="D96" s="280">
        <v>2</v>
      </c>
      <c r="E96" s="281">
        <v>120000</v>
      </c>
      <c r="F96" s="281">
        <v>120000</v>
      </c>
    </row>
    <row r="97" spans="2:6" ht="15">
      <c r="B97" s="280" t="s">
        <v>514</v>
      </c>
      <c r="C97" s="280" t="s">
        <v>196</v>
      </c>
      <c r="D97" s="280">
        <v>2</v>
      </c>
      <c r="E97" s="281">
        <v>109900</v>
      </c>
      <c r="F97" s="281">
        <v>76600</v>
      </c>
    </row>
    <row r="98" spans="2:6" ht="15">
      <c r="B98" s="280" t="s">
        <v>513</v>
      </c>
      <c r="C98" s="280" t="s">
        <v>195</v>
      </c>
      <c r="D98" s="280">
        <v>2</v>
      </c>
      <c r="E98" s="281">
        <v>20000</v>
      </c>
      <c r="F98" s="281">
        <v>15000</v>
      </c>
    </row>
    <row r="99" spans="2:6" ht="15">
      <c r="B99" s="280" t="s">
        <v>499</v>
      </c>
      <c r="C99" s="280" t="s">
        <v>182</v>
      </c>
      <c r="D99" s="280">
        <v>2</v>
      </c>
      <c r="E99" s="281">
        <v>110000</v>
      </c>
      <c r="F99" s="281">
        <v>60000</v>
      </c>
    </row>
    <row r="100" spans="2:6" ht="15">
      <c r="B100" s="280" t="s">
        <v>491</v>
      </c>
      <c r="C100" s="280" t="s">
        <v>174</v>
      </c>
      <c r="D100" s="280">
        <v>2</v>
      </c>
      <c r="E100" s="281">
        <v>100000</v>
      </c>
      <c r="F100" s="281">
        <v>99500</v>
      </c>
    </row>
    <row r="101" spans="2:6" ht="15">
      <c r="B101" s="280" t="s">
        <v>538</v>
      </c>
      <c r="C101" s="280" t="s">
        <v>220</v>
      </c>
      <c r="D101" s="280">
        <v>2</v>
      </c>
      <c r="E101" s="281">
        <v>40000</v>
      </c>
      <c r="F101" s="281">
        <v>12500</v>
      </c>
    </row>
    <row r="102" spans="2:6" s="282" customFormat="1" ht="15">
      <c r="B102" s="280" t="s">
        <v>546</v>
      </c>
      <c r="C102" s="280" t="s">
        <v>228</v>
      </c>
      <c r="D102" s="280">
        <v>1</v>
      </c>
      <c r="E102" s="281">
        <v>300000</v>
      </c>
      <c r="F102" s="281">
        <v>150000</v>
      </c>
    </row>
    <row r="103" spans="2:6" s="282" customFormat="1" ht="15">
      <c r="B103" s="280" t="s">
        <v>482</v>
      </c>
      <c r="C103" s="280" t="s">
        <v>165</v>
      </c>
      <c r="D103" s="280">
        <v>1</v>
      </c>
      <c r="E103" s="281">
        <v>10000</v>
      </c>
      <c r="F103" s="281">
        <v>5000</v>
      </c>
    </row>
    <row r="104" spans="2:6" s="282" customFormat="1" ht="15">
      <c r="B104" s="280" t="s">
        <v>517</v>
      </c>
      <c r="C104" s="280" t="s">
        <v>199</v>
      </c>
      <c r="D104" s="280">
        <v>1</v>
      </c>
      <c r="E104" s="281">
        <v>10000</v>
      </c>
      <c r="F104" s="281">
        <v>10000</v>
      </c>
    </row>
    <row r="105" spans="2:6" s="282" customFormat="1" ht="15">
      <c r="B105" s="280" t="s">
        <v>495</v>
      </c>
      <c r="C105" s="280" t="s">
        <v>178</v>
      </c>
      <c r="D105" s="280">
        <v>1</v>
      </c>
      <c r="E105" s="281">
        <v>30000</v>
      </c>
      <c r="F105" s="281">
        <v>21900</v>
      </c>
    </row>
    <row r="106" spans="2:6" s="282" customFormat="1" ht="15">
      <c r="B106" s="280" t="s">
        <v>539</v>
      </c>
      <c r="C106" s="280" t="s">
        <v>221</v>
      </c>
      <c r="D106" s="280">
        <v>1</v>
      </c>
      <c r="E106" s="281">
        <v>100000</v>
      </c>
      <c r="F106" s="281">
        <v>100000</v>
      </c>
    </row>
    <row r="107" spans="2:6" s="282" customFormat="1" ht="15">
      <c r="B107" s="280" t="s">
        <v>479</v>
      </c>
      <c r="C107" s="280" t="s">
        <v>162</v>
      </c>
      <c r="D107" s="280">
        <v>1</v>
      </c>
      <c r="E107" s="281">
        <v>50000</v>
      </c>
      <c r="F107" s="281">
        <v>25000</v>
      </c>
    </row>
    <row r="108" spans="2:6" s="282" customFormat="1" ht="15">
      <c r="B108" s="280" t="s">
        <v>540</v>
      </c>
      <c r="C108" s="280" t="s">
        <v>222</v>
      </c>
      <c r="D108" s="280">
        <v>1</v>
      </c>
      <c r="E108" s="281">
        <v>20000</v>
      </c>
      <c r="F108" s="281">
        <v>20000</v>
      </c>
    </row>
    <row r="109" spans="2:6" s="282" customFormat="1" ht="15">
      <c r="B109" s="280" t="s">
        <v>510</v>
      </c>
      <c r="C109" s="280" t="s">
        <v>192</v>
      </c>
      <c r="D109" s="280">
        <v>1</v>
      </c>
      <c r="E109" s="281">
        <v>50000</v>
      </c>
      <c r="F109" s="281">
        <v>50000</v>
      </c>
    </row>
    <row r="110" spans="2:6" s="282" customFormat="1" ht="15">
      <c r="B110" s="280" t="s">
        <v>497</v>
      </c>
      <c r="C110" s="280" t="s">
        <v>180</v>
      </c>
      <c r="D110" s="280">
        <v>1</v>
      </c>
      <c r="E110" s="281">
        <v>100000</v>
      </c>
      <c r="F110" s="281">
        <v>100000</v>
      </c>
    </row>
    <row r="111" spans="2:6" s="282" customFormat="1" ht="15">
      <c r="B111" s="280" t="s">
        <v>492</v>
      </c>
      <c r="C111" s="280" t="s">
        <v>175</v>
      </c>
      <c r="D111" s="280">
        <v>1</v>
      </c>
      <c r="E111" s="281">
        <v>2000000</v>
      </c>
      <c r="F111" s="281">
        <v>2000000</v>
      </c>
    </row>
    <row r="112" spans="2:6" s="282" customFormat="1" ht="15">
      <c r="B112" s="280" t="s">
        <v>493</v>
      </c>
      <c r="C112" s="280" t="s">
        <v>176</v>
      </c>
      <c r="D112" s="280">
        <v>1</v>
      </c>
      <c r="E112" s="281">
        <v>1000000</v>
      </c>
      <c r="F112" s="281">
        <v>500000</v>
      </c>
    </row>
    <row r="113" spans="2:6" s="282" customFormat="1" ht="15">
      <c r="B113" s="280" t="s">
        <v>550</v>
      </c>
      <c r="C113" s="280" t="s">
        <v>232</v>
      </c>
      <c r="D113" s="280">
        <v>1</v>
      </c>
      <c r="E113" s="281">
        <v>210000</v>
      </c>
      <c r="F113" s="281">
        <v>70000</v>
      </c>
    </row>
    <row r="114" spans="2:6" s="282" customFormat="1" ht="15">
      <c r="B114" s="280" t="s">
        <v>531</v>
      </c>
      <c r="C114" s="280" t="s">
        <v>213</v>
      </c>
      <c r="D114" s="280">
        <v>1</v>
      </c>
      <c r="E114" s="281">
        <v>300000</v>
      </c>
      <c r="F114" s="281">
        <v>48000</v>
      </c>
    </row>
    <row r="115" spans="2:6" s="282" customFormat="1" ht="15">
      <c r="B115" s="280" t="s">
        <v>523</v>
      </c>
      <c r="C115" s="280" t="s">
        <v>205</v>
      </c>
      <c r="D115" s="280">
        <v>1</v>
      </c>
      <c r="E115" s="281">
        <v>100000</v>
      </c>
      <c r="F115" s="281">
        <v>100000</v>
      </c>
    </row>
    <row r="116" spans="2:6" s="282" customFormat="1" ht="15">
      <c r="B116" s="280" t="s">
        <v>534</v>
      </c>
      <c r="C116" s="280" t="s">
        <v>216</v>
      </c>
      <c r="D116" s="280">
        <v>1</v>
      </c>
      <c r="E116" s="281">
        <v>50000</v>
      </c>
      <c r="F116" s="281">
        <v>26000</v>
      </c>
    </row>
    <row r="117" spans="2:6" ht="15" customHeight="1">
      <c r="B117" s="547" t="s">
        <v>31</v>
      </c>
      <c r="C117" s="548"/>
      <c r="D117" s="548"/>
      <c r="E117" s="549"/>
      <c r="F117" s="132">
        <f>SUM(F56:F116)</f>
        <v>515426325</v>
      </c>
    </row>
    <row r="118" spans="2:4" ht="15">
      <c r="B118" s="546" t="s">
        <v>18</v>
      </c>
      <c r="C118" s="546"/>
      <c r="D118" s="546"/>
    </row>
    <row r="127" ht="15" customHeight="1"/>
  </sheetData>
  <sheetProtection/>
  <mergeCells count="17">
    <mergeCell ref="A1:F1"/>
    <mergeCell ref="A2:F3"/>
    <mergeCell ref="B118:D118"/>
    <mergeCell ref="B117:E117"/>
    <mergeCell ref="B43:E43"/>
    <mergeCell ref="B52:F52"/>
    <mergeCell ref="B53:B55"/>
    <mergeCell ref="D53:D55"/>
    <mergeCell ref="E53:E55"/>
    <mergeCell ref="F53:F55"/>
    <mergeCell ref="C53:C54"/>
    <mergeCell ref="B5:B7"/>
    <mergeCell ref="D5:D7"/>
    <mergeCell ref="E5:E7"/>
    <mergeCell ref="F5:F7"/>
    <mergeCell ref="B4:F4"/>
    <mergeCell ref="C5:C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&amp;L17.01.2014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8"/>
  <sheetViews>
    <sheetView zoomScalePageLayoutView="0" workbookViewId="0" topLeftCell="A1">
      <selection activeCell="F43" sqref="F4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65" max="165" width="18.00390625" style="0" customWidth="1"/>
    <col min="166" max="167" width="13.8515625" style="0" customWidth="1"/>
    <col min="168" max="168" width="19.421875" style="0" customWidth="1"/>
    <col min="170" max="170" width="11.421875" style="0" customWidth="1"/>
    <col min="172" max="172" width="20.140625" style="0" bestFit="1" customWidth="1"/>
  </cols>
  <sheetData>
    <row r="1" spans="1:6" ht="21.75" customHeight="1" thickBot="1">
      <c r="A1" s="551" t="s">
        <v>443</v>
      </c>
      <c r="B1" s="551"/>
      <c r="C1" s="551"/>
      <c r="D1" s="551"/>
      <c r="E1" s="551"/>
      <c r="F1" s="551"/>
    </row>
    <row r="2" spans="1:6" ht="16.5" customHeight="1">
      <c r="A2" s="373" t="s">
        <v>458</v>
      </c>
      <c r="B2" s="373"/>
      <c r="C2" s="373"/>
      <c r="D2" s="373"/>
      <c r="E2" s="373"/>
      <c r="F2" s="373"/>
    </row>
    <row r="3" spans="1:6" ht="16.5" customHeight="1">
      <c r="A3" s="177"/>
      <c r="B3" s="177"/>
      <c r="C3" s="177"/>
      <c r="D3" s="177"/>
      <c r="E3" s="177"/>
      <c r="F3" s="177"/>
    </row>
    <row r="4" spans="2:5" ht="16.5" customHeight="1">
      <c r="B4" s="448" t="s">
        <v>134</v>
      </c>
      <c r="C4" s="448"/>
      <c r="D4" s="448"/>
      <c r="E4" s="448"/>
    </row>
    <row r="5" spans="2:5" ht="16.5" customHeight="1">
      <c r="B5" s="540" t="s">
        <v>251</v>
      </c>
      <c r="C5" s="540" t="s">
        <v>252</v>
      </c>
      <c r="D5" s="540" t="s">
        <v>249</v>
      </c>
      <c r="E5" s="540" t="s">
        <v>250</v>
      </c>
    </row>
    <row r="6" spans="2:5" ht="16.5" customHeight="1">
      <c r="B6" s="540"/>
      <c r="C6" s="540"/>
      <c r="D6" s="541"/>
      <c r="E6" s="541"/>
    </row>
    <row r="7" spans="2:5" ht="24.75" customHeight="1">
      <c r="B7" s="540"/>
      <c r="C7" s="540"/>
      <c r="D7" s="541"/>
      <c r="E7" s="541"/>
    </row>
    <row r="8" spans="2:5" ht="16.5" customHeight="1">
      <c r="B8" s="280" t="s">
        <v>284</v>
      </c>
      <c r="C8" s="280">
        <v>15</v>
      </c>
      <c r="D8" s="281">
        <v>5325000</v>
      </c>
      <c r="E8" s="281">
        <v>4340000</v>
      </c>
    </row>
    <row r="9" spans="2:5" ht="16.5" customHeight="1">
      <c r="B9" s="280" t="s">
        <v>291</v>
      </c>
      <c r="C9" s="280">
        <v>12</v>
      </c>
      <c r="D9" s="281">
        <v>126182672</v>
      </c>
      <c r="E9" s="281">
        <v>126149164</v>
      </c>
    </row>
    <row r="10" spans="2:5" ht="16.5" customHeight="1">
      <c r="B10" s="280" t="s">
        <v>285</v>
      </c>
      <c r="C10" s="280">
        <v>8</v>
      </c>
      <c r="D10" s="281">
        <v>107218381</v>
      </c>
      <c r="E10" s="281">
        <v>1341565</v>
      </c>
    </row>
    <row r="11" spans="2:5" ht="16.5" customHeight="1">
      <c r="B11" s="280" t="s">
        <v>290</v>
      </c>
      <c r="C11" s="280">
        <v>6</v>
      </c>
      <c r="D11" s="281">
        <v>20250000</v>
      </c>
      <c r="E11" s="281">
        <v>12250000</v>
      </c>
    </row>
    <row r="12" spans="2:5" ht="16.5" customHeight="1">
      <c r="B12" s="280" t="s">
        <v>286</v>
      </c>
      <c r="C12" s="280">
        <v>6</v>
      </c>
      <c r="D12" s="281">
        <v>550000</v>
      </c>
      <c r="E12" s="281">
        <v>377250</v>
      </c>
    </row>
    <row r="13" spans="2:5" ht="16.5" customHeight="1">
      <c r="B13" s="280" t="s">
        <v>300</v>
      </c>
      <c r="C13" s="280">
        <v>4</v>
      </c>
      <c r="D13" s="281">
        <v>320000</v>
      </c>
      <c r="E13" s="281">
        <v>294500</v>
      </c>
    </row>
    <row r="14" spans="2:5" ht="16.5" customHeight="1">
      <c r="B14" s="280" t="s">
        <v>432</v>
      </c>
      <c r="C14" s="280">
        <v>4</v>
      </c>
      <c r="D14" s="281">
        <v>600000</v>
      </c>
      <c r="E14" s="281">
        <v>52500</v>
      </c>
    </row>
    <row r="15" spans="2:5" ht="16.5" customHeight="1">
      <c r="B15" s="280" t="s">
        <v>333</v>
      </c>
      <c r="C15" s="280">
        <v>3</v>
      </c>
      <c r="D15" s="281">
        <v>200000</v>
      </c>
      <c r="E15" s="281">
        <v>112500</v>
      </c>
    </row>
    <row r="16" spans="2:5" ht="16.5" customHeight="1">
      <c r="B16" s="280" t="s">
        <v>296</v>
      </c>
      <c r="C16" s="280">
        <v>3</v>
      </c>
      <c r="D16" s="281">
        <v>1100000</v>
      </c>
      <c r="E16" s="281">
        <v>75600</v>
      </c>
    </row>
    <row r="17" spans="2:5" ht="16.5" customHeight="1">
      <c r="B17" s="280" t="s">
        <v>283</v>
      </c>
      <c r="C17" s="280">
        <v>2</v>
      </c>
      <c r="D17" s="281">
        <v>280000</v>
      </c>
      <c r="E17" s="281">
        <v>244000</v>
      </c>
    </row>
    <row r="18" spans="2:5" ht="16.5" customHeight="1">
      <c r="B18" s="280" t="s">
        <v>309</v>
      </c>
      <c r="C18" s="280">
        <v>2</v>
      </c>
      <c r="D18" s="281">
        <v>100000</v>
      </c>
      <c r="E18" s="281">
        <v>100000</v>
      </c>
    </row>
    <row r="19" spans="2:5" ht="16.5" customHeight="1">
      <c r="B19" s="280" t="s">
        <v>558</v>
      </c>
      <c r="C19" s="280">
        <v>2</v>
      </c>
      <c r="D19" s="281">
        <v>21000000</v>
      </c>
      <c r="E19" s="281">
        <v>8800000</v>
      </c>
    </row>
    <row r="20" spans="2:5" ht="16.5" customHeight="1">
      <c r="B20" s="280" t="s">
        <v>294</v>
      </c>
      <c r="C20" s="280">
        <v>2</v>
      </c>
      <c r="D20" s="281">
        <v>150000</v>
      </c>
      <c r="E20" s="281">
        <v>35000</v>
      </c>
    </row>
    <row r="21" spans="2:5" ht="16.5" customHeight="1">
      <c r="B21" s="280" t="s">
        <v>287</v>
      </c>
      <c r="C21" s="280">
        <v>2</v>
      </c>
      <c r="D21" s="281">
        <v>850000</v>
      </c>
      <c r="E21" s="281">
        <v>512500</v>
      </c>
    </row>
    <row r="22" spans="2:5" ht="16.5" customHeight="1">
      <c r="B22" s="280" t="s">
        <v>408</v>
      </c>
      <c r="C22" s="280">
        <v>2</v>
      </c>
      <c r="D22" s="281">
        <v>1950000</v>
      </c>
      <c r="E22" s="281">
        <v>1615500</v>
      </c>
    </row>
    <row r="23" spans="2:5" ht="16.5" customHeight="1">
      <c r="B23" s="280" t="s">
        <v>310</v>
      </c>
      <c r="C23" s="280">
        <v>2</v>
      </c>
      <c r="D23" s="281">
        <v>400000</v>
      </c>
      <c r="E23" s="281">
        <v>352000</v>
      </c>
    </row>
    <row r="24" spans="2:5" ht="16.5" customHeight="1">
      <c r="B24" s="280" t="s">
        <v>367</v>
      </c>
      <c r="C24" s="280">
        <v>1</v>
      </c>
      <c r="D24" s="281">
        <v>50000</v>
      </c>
      <c r="E24" s="281">
        <v>37500</v>
      </c>
    </row>
    <row r="25" spans="2:5" ht="16.5" customHeight="1">
      <c r="B25" s="280" t="s">
        <v>419</v>
      </c>
      <c r="C25" s="280">
        <v>1</v>
      </c>
      <c r="D25" s="281">
        <v>100000</v>
      </c>
      <c r="E25" s="281">
        <v>100000</v>
      </c>
    </row>
    <row r="26" spans="2:5" ht="16.5" customHeight="1">
      <c r="B26" s="280" t="s">
        <v>341</v>
      </c>
      <c r="C26" s="280">
        <v>1</v>
      </c>
      <c r="D26" s="281">
        <v>270000</v>
      </c>
      <c r="E26" s="281">
        <v>89100</v>
      </c>
    </row>
    <row r="27" spans="2:5" ht="16.5" customHeight="1">
      <c r="B27" s="280" t="s">
        <v>301</v>
      </c>
      <c r="C27" s="280">
        <v>1</v>
      </c>
      <c r="D27" s="281">
        <v>50000</v>
      </c>
      <c r="E27" s="281">
        <v>25000</v>
      </c>
    </row>
    <row r="28" spans="2:5" ht="16.5" customHeight="1">
      <c r="B28" s="280" t="s">
        <v>559</v>
      </c>
      <c r="C28" s="280">
        <v>1</v>
      </c>
      <c r="D28" s="281">
        <v>250000</v>
      </c>
      <c r="E28" s="281">
        <v>250000</v>
      </c>
    </row>
    <row r="29" spans="2:5" ht="16.5" customHeight="1">
      <c r="B29" s="280" t="s">
        <v>292</v>
      </c>
      <c r="C29" s="280">
        <v>1</v>
      </c>
      <c r="D29" s="281">
        <v>50000</v>
      </c>
      <c r="E29" s="281">
        <v>25000</v>
      </c>
    </row>
    <row r="30" spans="2:5" s="282" customFormat="1" ht="16.5" customHeight="1">
      <c r="B30" s="280" t="s">
        <v>288</v>
      </c>
      <c r="C30" s="280">
        <v>1</v>
      </c>
      <c r="D30" s="281">
        <v>136000</v>
      </c>
      <c r="E30" s="281">
        <v>81600</v>
      </c>
    </row>
    <row r="31" spans="2:5" s="282" customFormat="1" ht="16.5" customHeight="1">
      <c r="B31" s="280" t="s">
        <v>303</v>
      </c>
      <c r="C31" s="280">
        <v>1</v>
      </c>
      <c r="D31" s="281">
        <v>100000</v>
      </c>
      <c r="E31" s="281">
        <v>15000</v>
      </c>
    </row>
    <row r="32" spans="2:5" s="282" customFormat="1" ht="16.5" customHeight="1">
      <c r="B32" s="280" t="s">
        <v>409</v>
      </c>
      <c r="C32" s="280">
        <v>1</v>
      </c>
      <c r="D32" s="281">
        <v>100000</v>
      </c>
      <c r="E32" s="281">
        <v>100000</v>
      </c>
    </row>
    <row r="33" spans="2:5" s="282" customFormat="1" ht="16.5" customHeight="1">
      <c r="B33" s="280" t="s">
        <v>293</v>
      </c>
      <c r="C33" s="280">
        <v>1</v>
      </c>
      <c r="D33" s="281">
        <v>50000</v>
      </c>
      <c r="E33" s="281">
        <v>50000</v>
      </c>
    </row>
    <row r="34" spans="2:5" s="282" customFormat="1" ht="16.5" customHeight="1">
      <c r="B34" s="280" t="s">
        <v>366</v>
      </c>
      <c r="C34" s="280">
        <v>1</v>
      </c>
      <c r="D34" s="281">
        <v>50000</v>
      </c>
      <c r="E34" s="281">
        <v>50000</v>
      </c>
    </row>
    <row r="35" spans="2:5" s="282" customFormat="1" ht="16.5" customHeight="1">
      <c r="B35" s="280" t="s">
        <v>312</v>
      </c>
      <c r="C35" s="280">
        <v>1</v>
      </c>
      <c r="D35" s="281">
        <v>100000</v>
      </c>
      <c r="E35" s="281">
        <v>25000</v>
      </c>
    </row>
    <row r="36" spans="2:5" s="282" customFormat="1" ht="16.5" customHeight="1">
      <c r="B36" s="280" t="s">
        <v>295</v>
      </c>
      <c r="C36" s="280">
        <v>1</v>
      </c>
      <c r="D36" s="281">
        <v>50000</v>
      </c>
      <c r="E36" s="281">
        <v>12500</v>
      </c>
    </row>
    <row r="37" spans="2:5" s="282" customFormat="1" ht="16.5" customHeight="1">
      <c r="B37" s="280" t="s">
        <v>299</v>
      </c>
      <c r="C37" s="280">
        <v>1</v>
      </c>
      <c r="D37" s="281">
        <v>1000000</v>
      </c>
      <c r="E37" s="281">
        <v>500000</v>
      </c>
    </row>
    <row r="38" spans="2:5" ht="16.5" customHeight="1">
      <c r="B38" s="550" t="s">
        <v>31</v>
      </c>
      <c r="C38" s="550"/>
      <c r="D38" s="550"/>
      <c r="E38" s="132">
        <f>SUM(E8:E37)</f>
        <v>158012779</v>
      </c>
    </row>
    <row r="39" spans="2:5" s="282" customFormat="1" ht="16.5" customHeight="1">
      <c r="B39" s="338"/>
      <c r="C39" s="338"/>
      <c r="D39" s="338"/>
      <c r="E39" s="339"/>
    </row>
    <row r="40" spans="2:5" s="282" customFormat="1" ht="16.5" customHeight="1">
      <c r="B40" s="338"/>
      <c r="C40" s="338"/>
      <c r="D40" s="338"/>
      <c r="E40" s="339"/>
    </row>
    <row r="41" spans="2:5" s="282" customFormat="1" ht="16.5" customHeight="1">
      <c r="B41" s="338"/>
      <c r="C41" s="338"/>
      <c r="D41" s="338"/>
      <c r="E41" s="339"/>
    </row>
    <row r="42" spans="2:5" s="282" customFormat="1" ht="16.5" customHeight="1">
      <c r="B42" s="338"/>
      <c r="C42" s="338"/>
      <c r="D42" s="338"/>
      <c r="E42" s="339"/>
    </row>
    <row r="43" spans="2:5" s="282" customFormat="1" ht="16.5" customHeight="1">
      <c r="B43" s="338"/>
      <c r="C43" s="338"/>
      <c r="D43" s="338"/>
      <c r="E43" s="339"/>
    </row>
    <row r="44" spans="2:5" s="282" customFormat="1" ht="16.5" customHeight="1">
      <c r="B44" s="338"/>
      <c r="C44" s="338"/>
      <c r="D44" s="338"/>
      <c r="E44" s="339"/>
    </row>
    <row r="45" spans="2:5" s="282" customFormat="1" ht="16.5" customHeight="1">
      <c r="B45" s="338"/>
      <c r="C45" s="338"/>
      <c r="D45" s="338"/>
      <c r="E45" s="339"/>
    </row>
    <row r="46" spans="2:5" ht="16.5" customHeight="1">
      <c r="B46" s="130"/>
      <c r="C46" s="130"/>
      <c r="D46" s="131"/>
      <c r="E46" s="131"/>
    </row>
    <row r="47" spans="2:5" ht="16.5" customHeight="1">
      <c r="B47" s="448" t="s">
        <v>143</v>
      </c>
      <c r="C47" s="448"/>
      <c r="D47" s="448"/>
      <c r="E47" s="448"/>
    </row>
    <row r="48" spans="2:5" ht="16.5" customHeight="1">
      <c r="B48" s="540" t="s">
        <v>251</v>
      </c>
      <c r="C48" s="540" t="s">
        <v>248</v>
      </c>
      <c r="D48" s="540" t="s">
        <v>249</v>
      </c>
      <c r="E48" s="540" t="s">
        <v>250</v>
      </c>
    </row>
    <row r="49" spans="2:5" ht="16.5" customHeight="1">
      <c r="B49" s="540"/>
      <c r="C49" s="540"/>
      <c r="D49" s="541"/>
      <c r="E49" s="541"/>
    </row>
    <row r="50" spans="2:5" ht="23.25" customHeight="1">
      <c r="B50" s="540"/>
      <c r="C50" s="540"/>
      <c r="D50" s="541"/>
      <c r="E50" s="541"/>
    </row>
    <row r="51" spans="2:5" ht="16.5" customHeight="1">
      <c r="B51" s="280" t="s">
        <v>300</v>
      </c>
      <c r="C51" s="280">
        <v>47</v>
      </c>
      <c r="D51" s="281">
        <v>8525000</v>
      </c>
      <c r="E51" s="281">
        <v>7176000</v>
      </c>
    </row>
    <row r="52" spans="2:5" ht="16.5" customHeight="1">
      <c r="B52" s="280" t="s">
        <v>333</v>
      </c>
      <c r="C52" s="280">
        <v>21</v>
      </c>
      <c r="D52" s="281">
        <v>2355000</v>
      </c>
      <c r="E52" s="281">
        <v>1188750</v>
      </c>
    </row>
    <row r="53" spans="2:5" ht="16.5" customHeight="1">
      <c r="B53" s="280" t="s">
        <v>284</v>
      </c>
      <c r="C53" s="280">
        <v>17</v>
      </c>
      <c r="D53" s="281">
        <v>1205000</v>
      </c>
      <c r="E53" s="281">
        <v>937950</v>
      </c>
    </row>
    <row r="54" spans="2:5" ht="16.5" customHeight="1">
      <c r="B54" s="280" t="s">
        <v>295</v>
      </c>
      <c r="C54" s="280">
        <v>17</v>
      </c>
      <c r="D54" s="281">
        <v>2430000</v>
      </c>
      <c r="E54" s="281">
        <v>1606600</v>
      </c>
    </row>
    <row r="55" spans="2:5" ht="16.5" customHeight="1">
      <c r="B55" s="280" t="s">
        <v>283</v>
      </c>
      <c r="C55" s="280">
        <v>12</v>
      </c>
      <c r="D55" s="281">
        <v>830000</v>
      </c>
      <c r="E55" s="281">
        <v>735000</v>
      </c>
    </row>
    <row r="56" spans="2:5" ht="16.5" customHeight="1">
      <c r="B56" s="280" t="s">
        <v>286</v>
      </c>
      <c r="C56" s="280">
        <v>11</v>
      </c>
      <c r="D56" s="281">
        <v>1790000</v>
      </c>
      <c r="E56" s="281">
        <v>1194000</v>
      </c>
    </row>
    <row r="57" spans="2:5" ht="16.5" customHeight="1">
      <c r="B57" s="280" t="s">
        <v>316</v>
      </c>
      <c r="C57" s="280">
        <v>9</v>
      </c>
      <c r="D57" s="281">
        <v>1410000</v>
      </c>
      <c r="E57" s="281">
        <v>675000</v>
      </c>
    </row>
    <row r="58" spans="2:5" ht="16.5" customHeight="1">
      <c r="B58" s="280" t="s">
        <v>310</v>
      </c>
      <c r="C58" s="280">
        <v>8</v>
      </c>
      <c r="D58" s="281">
        <v>1410000</v>
      </c>
      <c r="E58" s="281">
        <v>1250000</v>
      </c>
    </row>
    <row r="59" spans="2:5" ht="16.5" customHeight="1">
      <c r="B59" s="280" t="s">
        <v>291</v>
      </c>
      <c r="C59" s="280">
        <v>8</v>
      </c>
      <c r="D59" s="281">
        <v>5795000</v>
      </c>
      <c r="E59" s="281">
        <v>5402000</v>
      </c>
    </row>
    <row r="60" spans="2:5" ht="16.5" customHeight="1">
      <c r="B60" s="280" t="s">
        <v>297</v>
      </c>
      <c r="C60" s="280">
        <v>8</v>
      </c>
      <c r="D60" s="281">
        <v>2470000</v>
      </c>
      <c r="E60" s="281">
        <v>1550000</v>
      </c>
    </row>
    <row r="61" spans="2:5" ht="16.5" customHeight="1">
      <c r="B61" s="280" t="s">
        <v>296</v>
      </c>
      <c r="C61" s="280">
        <v>7</v>
      </c>
      <c r="D61" s="281">
        <v>960000</v>
      </c>
      <c r="E61" s="281">
        <v>345000</v>
      </c>
    </row>
    <row r="62" spans="2:5" ht="16.5" customHeight="1">
      <c r="B62" s="280" t="s">
        <v>317</v>
      </c>
      <c r="C62" s="280">
        <v>7</v>
      </c>
      <c r="D62" s="281">
        <v>600000</v>
      </c>
      <c r="E62" s="281">
        <v>594000</v>
      </c>
    </row>
    <row r="63" spans="2:5" ht="16.5" customHeight="1">
      <c r="B63" s="280" t="s">
        <v>299</v>
      </c>
      <c r="C63" s="280">
        <v>7</v>
      </c>
      <c r="D63" s="281">
        <v>685000</v>
      </c>
      <c r="E63" s="281">
        <v>595000</v>
      </c>
    </row>
    <row r="64" spans="2:5" ht="16.5" customHeight="1">
      <c r="B64" s="280" t="s">
        <v>290</v>
      </c>
      <c r="C64" s="280">
        <v>7</v>
      </c>
      <c r="D64" s="281">
        <v>270000</v>
      </c>
      <c r="E64" s="281">
        <v>222500</v>
      </c>
    </row>
    <row r="65" spans="2:5" ht="16.5" customHeight="1">
      <c r="B65" s="280" t="s">
        <v>367</v>
      </c>
      <c r="C65" s="280">
        <v>6</v>
      </c>
      <c r="D65" s="281">
        <v>340000</v>
      </c>
      <c r="E65" s="281">
        <v>181000</v>
      </c>
    </row>
    <row r="66" spans="2:5" ht="16.5" customHeight="1">
      <c r="B66" s="280" t="s">
        <v>285</v>
      </c>
      <c r="C66" s="280">
        <v>5</v>
      </c>
      <c r="D66" s="281">
        <v>233500</v>
      </c>
      <c r="E66" s="281">
        <v>151750</v>
      </c>
    </row>
    <row r="67" spans="2:5" ht="16.5" customHeight="1">
      <c r="B67" s="280" t="s">
        <v>294</v>
      </c>
      <c r="C67" s="280">
        <v>5</v>
      </c>
      <c r="D67" s="281">
        <v>230000</v>
      </c>
      <c r="E67" s="281">
        <v>169400</v>
      </c>
    </row>
    <row r="68" spans="2:5" ht="16.5" customHeight="1">
      <c r="B68" s="280" t="s">
        <v>340</v>
      </c>
      <c r="C68" s="280">
        <v>5</v>
      </c>
      <c r="D68" s="281">
        <v>4270000</v>
      </c>
      <c r="E68" s="281">
        <v>4270000</v>
      </c>
    </row>
    <row r="69" spans="2:5" ht="16.5" customHeight="1">
      <c r="B69" s="280" t="s">
        <v>366</v>
      </c>
      <c r="C69" s="280">
        <v>5</v>
      </c>
      <c r="D69" s="281">
        <v>6025000</v>
      </c>
      <c r="E69" s="281">
        <v>5942500</v>
      </c>
    </row>
    <row r="70" spans="2:5" ht="16.5" customHeight="1">
      <c r="B70" s="280" t="s">
        <v>560</v>
      </c>
      <c r="C70" s="280">
        <v>4</v>
      </c>
      <c r="D70" s="281">
        <v>220000</v>
      </c>
      <c r="E70" s="281">
        <v>176500</v>
      </c>
    </row>
    <row r="71" spans="2:5" ht="16.5" customHeight="1">
      <c r="B71" s="280" t="s">
        <v>425</v>
      </c>
      <c r="C71" s="280">
        <v>3</v>
      </c>
      <c r="D71" s="281">
        <v>320000</v>
      </c>
      <c r="E71" s="281">
        <v>320000</v>
      </c>
    </row>
    <row r="72" spans="2:5" ht="16.5" customHeight="1">
      <c r="B72" s="280" t="s">
        <v>422</v>
      </c>
      <c r="C72" s="280">
        <v>3</v>
      </c>
      <c r="D72" s="281">
        <v>220000</v>
      </c>
      <c r="E72" s="281">
        <v>120000</v>
      </c>
    </row>
    <row r="73" spans="2:5" ht="16.5" customHeight="1">
      <c r="B73" s="280" t="s">
        <v>332</v>
      </c>
      <c r="C73" s="280">
        <v>3</v>
      </c>
      <c r="D73" s="281">
        <v>250000</v>
      </c>
      <c r="E73" s="281">
        <v>173000</v>
      </c>
    </row>
    <row r="74" spans="2:5" ht="16.5" customHeight="1">
      <c r="B74" s="280" t="s">
        <v>435</v>
      </c>
      <c r="C74" s="280">
        <v>3</v>
      </c>
      <c r="D74" s="281">
        <v>160000</v>
      </c>
      <c r="E74" s="281">
        <v>110000</v>
      </c>
    </row>
    <row r="75" spans="2:5" ht="16.5" customHeight="1">
      <c r="B75" s="280" t="s">
        <v>368</v>
      </c>
      <c r="C75" s="280">
        <v>3</v>
      </c>
      <c r="D75" s="281">
        <v>140000</v>
      </c>
      <c r="E75" s="281">
        <v>140000</v>
      </c>
    </row>
    <row r="76" spans="2:5" ht="16.5" customHeight="1">
      <c r="B76" s="280" t="s">
        <v>561</v>
      </c>
      <c r="C76" s="280">
        <v>3</v>
      </c>
      <c r="D76" s="281">
        <v>150000</v>
      </c>
      <c r="E76" s="281">
        <v>150000</v>
      </c>
    </row>
    <row r="77" spans="2:5" ht="16.5" customHeight="1">
      <c r="B77" s="280" t="s">
        <v>342</v>
      </c>
      <c r="C77" s="280">
        <v>3</v>
      </c>
      <c r="D77" s="281">
        <v>1320000</v>
      </c>
      <c r="E77" s="281">
        <v>442000</v>
      </c>
    </row>
    <row r="78" spans="2:5" ht="16.5" customHeight="1">
      <c r="B78" s="280" t="s">
        <v>408</v>
      </c>
      <c r="C78" s="280">
        <v>2</v>
      </c>
      <c r="D78" s="281">
        <v>110000</v>
      </c>
      <c r="E78" s="281">
        <v>17000</v>
      </c>
    </row>
    <row r="79" spans="2:5" ht="16.5" customHeight="1">
      <c r="B79" s="280" t="s">
        <v>407</v>
      </c>
      <c r="C79" s="280">
        <v>2</v>
      </c>
      <c r="D79" s="281">
        <v>410000</v>
      </c>
      <c r="E79" s="281">
        <v>198000</v>
      </c>
    </row>
    <row r="80" spans="2:5" ht="16.5" customHeight="1">
      <c r="B80" s="280" t="s">
        <v>301</v>
      </c>
      <c r="C80" s="280">
        <v>2</v>
      </c>
      <c r="D80" s="281">
        <v>110000</v>
      </c>
      <c r="E80" s="281">
        <v>104950</v>
      </c>
    </row>
    <row r="81" spans="2:5" ht="16.5" customHeight="1">
      <c r="B81" s="280" t="s">
        <v>343</v>
      </c>
      <c r="C81" s="280">
        <v>2</v>
      </c>
      <c r="D81" s="281">
        <v>20000</v>
      </c>
      <c r="E81" s="281">
        <v>20000</v>
      </c>
    </row>
    <row r="82" spans="2:5" ht="16.5" customHeight="1">
      <c r="B82" s="280" t="s">
        <v>292</v>
      </c>
      <c r="C82" s="280">
        <v>2</v>
      </c>
      <c r="D82" s="281">
        <v>150000</v>
      </c>
      <c r="E82" s="281">
        <v>150000</v>
      </c>
    </row>
    <row r="83" spans="2:5" ht="16.5" customHeight="1">
      <c r="B83" s="280" t="s">
        <v>289</v>
      </c>
      <c r="C83" s="280">
        <v>2</v>
      </c>
      <c r="D83" s="281">
        <v>35000</v>
      </c>
      <c r="E83" s="281">
        <v>30000</v>
      </c>
    </row>
    <row r="84" spans="2:5" ht="16.5" customHeight="1">
      <c r="B84" s="280" t="s">
        <v>293</v>
      </c>
      <c r="C84" s="280">
        <v>2</v>
      </c>
      <c r="D84" s="281">
        <v>100000</v>
      </c>
      <c r="E84" s="281">
        <v>70000</v>
      </c>
    </row>
    <row r="85" spans="2:5" ht="16.5" customHeight="1">
      <c r="B85" s="280" t="s">
        <v>302</v>
      </c>
      <c r="C85" s="280">
        <v>2</v>
      </c>
      <c r="D85" s="281">
        <v>210000</v>
      </c>
      <c r="E85" s="281">
        <v>210000</v>
      </c>
    </row>
    <row r="86" spans="2:5" ht="16.5" customHeight="1">
      <c r="B86" s="280" t="s">
        <v>309</v>
      </c>
      <c r="C86" s="280">
        <v>2</v>
      </c>
      <c r="D86" s="281">
        <v>110000</v>
      </c>
      <c r="E86" s="281">
        <v>106650</v>
      </c>
    </row>
    <row r="87" spans="2:5" ht="16.5" customHeight="1">
      <c r="B87" s="280" t="s">
        <v>562</v>
      </c>
      <c r="C87" s="280">
        <v>2</v>
      </c>
      <c r="D87" s="281">
        <v>300000</v>
      </c>
      <c r="E87" s="281">
        <v>280000</v>
      </c>
    </row>
    <row r="88" spans="2:5" ht="16.5" customHeight="1">
      <c r="B88" s="280" t="s">
        <v>563</v>
      </c>
      <c r="C88" s="280">
        <v>1</v>
      </c>
      <c r="D88" s="281">
        <v>10000</v>
      </c>
      <c r="E88" s="281">
        <v>5000</v>
      </c>
    </row>
    <row r="89" spans="2:5" ht="16.5" customHeight="1">
      <c r="B89" s="280" t="s">
        <v>564</v>
      </c>
      <c r="C89" s="280">
        <v>1</v>
      </c>
      <c r="D89" s="281">
        <v>10000</v>
      </c>
      <c r="E89" s="281">
        <v>10000</v>
      </c>
    </row>
    <row r="90" spans="2:5" ht="16.5" customHeight="1">
      <c r="B90" s="280" t="s">
        <v>287</v>
      </c>
      <c r="C90" s="280">
        <v>1</v>
      </c>
      <c r="D90" s="281">
        <v>10000</v>
      </c>
      <c r="E90" s="281">
        <v>10000</v>
      </c>
    </row>
    <row r="91" spans="2:5" ht="16.5" customHeight="1">
      <c r="B91" s="280" t="s">
        <v>431</v>
      </c>
      <c r="C91" s="280">
        <v>1</v>
      </c>
      <c r="D91" s="281">
        <v>10000</v>
      </c>
      <c r="E91" s="281">
        <v>3000</v>
      </c>
    </row>
    <row r="92" spans="2:5" ht="16.5" customHeight="1">
      <c r="B92" s="280" t="s">
        <v>341</v>
      </c>
      <c r="C92" s="280">
        <v>1</v>
      </c>
      <c r="D92" s="281">
        <v>100000</v>
      </c>
      <c r="E92" s="281">
        <v>100000</v>
      </c>
    </row>
    <row r="93" spans="2:5" ht="16.5" customHeight="1">
      <c r="B93" s="280" t="s">
        <v>412</v>
      </c>
      <c r="C93" s="280">
        <v>1</v>
      </c>
      <c r="D93" s="281">
        <v>100000</v>
      </c>
      <c r="E93" s="281">
        <v>100000</v>
      </c>
    </row>
    <row r="94" spans="2:5" ht="16.5" customHeight="1">
      <c r="B94" s="280" t="s">
        <v>410</v>
      </c>
      <c r="C94" s="280">
        <v>1</v>
      </c>
      <c r="D94" s="281">
        <v>273500</v>
      </c>
      <c r="E94" s="281">
        <v>273500</v>
      </c>
    </row>
    <row r="95" spans="2:5" ht="16.5" customHeight="1">
      <c r="B95" s="280" t="s">
        <v>424</v>
      </c>
      <c r="C95" s="280">
        <v>1</v>
      </c>
      <c r="D95" s="281">
        <v>100000</v>
      </c>
      <c r="E95" s="281">
        <v>100000</v>
      </c>
    </row>
    <row r="96" spans="2:5" ht="16.5" customHeight="1">
      <c r="B96" s="280" t="s">
        <v>298</v>
      </c>
      <c r="C96" s="280">
        <v>1</v>
      </c>
      <c r="D96" s="281">
        <v>50000</v>
      </c>
      <c r="E96" s="281">
        <v>45000</v>
      </c>
    </row>
    <row r="97" spans="2:5" ht="16.5" customHeight="1">
      <c r="B97" s="280" t="s">
        <v>418</v>
      </c>
      <c r="C97" s="280">
        <v>1</v>
      </c>
      <c r="D97" s="281">
        <v>50000</v>
      </c>
      <c r="E97" s="281">
        <v>35000</v>
      </c>
    </row>
    <row r="98" spans="2:5" ht="16.5" customHeight="1">
      <c r="B98" s="280" t="s">
        <v>565</v>
      </c>
      <c r="C98" s="280">
        <v>1</v>
      </c>
      <c r="D98" s="281">
        <v>10000</v>
      </c>
      <c r="E98" s="281">
        <v>10000</v>
      </c>
    </row>
    <row r="99" spans="2:5" ht="16.5" customHeight="1">
      <c r="B99" s="280" t="s">
        <v>566</v>
      </c>
      <c r="C99" s="280">
        <v>1</v>
      </c>
      <c r="D99" s="281">
        <v>50000</v>
      </c>
      <c r="E99" s="281">
        <v>25000</v>
      </c>
    </row>
    <row r="100" spans="2:5" ht="16.5" customHeight="1">
      <c r="B100" s="280" t="s">
        <v>312</v>
      </c>
      <c r="C100" s="280">
        <v>1</v>
      </c>
      <c r="D100" s="281">
        <v>50000</v>
      </c>
      <c r="E100" s="281">
        <v>47500</v>
      </c>
    </row>
    <row r="101" spans="2:5" ht="16.5" customHeight="1">
      <c r="B101" s="280" t="s">
        <v>303</v>
      </c>
      <c r="C101" s="280">
        <v>1</v>
      </c>
      <c r="D101" s="281">
        <v>200000</v>
      </c>
      <c r="E101" s="281">
        <v>200000</v>
      </c>
    </row>
    <row r="102" spans="2:5" ht="16.5" customHeight="1">
      <c r="B102" s="280" t="s">
        <v>567</v>
      </c>
      <c r="C102" s="280">
        <v>1</v>
      </c>
      <c r="D102" s="281">
        <v>100000</v>
      </c>
      <c r="E102" s="281">
        <v>13000</v>
      </c>
    </row>
    <row r="103" spans="2:5" s="282" customFormat="1" ht="16.5" customHeight="1">
      <c r="B103" s="280" t="s">
        <v>409</v>
      </c>
      <c r="C103" s="280">
        <v>1</v>
      </c>
      <c r="D103" s="281">
        <v>100000</v>
      </c>
      <c r="E103" s="281">
        <v>10000</v>
      </c>
    </row>
    <row r="104" spans="2:5" s="282" customFormat="1" ht="16.5" customHeight="1">
      <c r="B104" s="280" t="s">
        <v>568</v>
      </c>
      <c r="C104" s="280">
        <v>1</v>
      </c>
      <c r="D104" s="281">
        <v>20000</v>
      </c>
      <c r="E104" s="281">
        <v>13325</v>
      </c>
    </row>
    <row r="105" spans="2:5" s="282" customFormat="1" ht="16.5" customHeight="1">
      <c r="B105" s="280" t="s">
        <v>315</v>
      </c>
      <c r="C105" s="280">
        <v>1</v>
      </c>
      <c r="D105" s="281">
        <v>10000</v>
      </c>
      <c r="E105" s="281">
        <v>10000</v>
      </c>
    </row>
    <row r="106" spans="2:5" s="282" customFormat="1" ht="16.5" customHeight="1">
      <c r="B106" s="280" t="s">
        <v>569</v>
      </c>
      <c r="C106" s="280">
        <v>1</v>
      </c>
      <c r="D106" s="281">
        <v>100000</v>
      </c>
      <c r="E106" s="281">
        <v>100000</v>
      </c>
    </row>
    <row r="107" spans="2:5" s="282" customFormat="1" ht="16.5" customHeight="1">
      <c r="B107" s="280" t="s">
        <v>385</v>
      </c>
      <c r="C107" s="280">
        <v>1</v>
      </c>
      <c r="D107" s="281">
        <v>20000</v>
      </c>
      <c r="E107" s="281">
        <v>20000</v>
      </c>
    </row>
    <row r="108" spans="2:5" ht="16.5" customHeight="1">
      <c r="B108" s="550" t="s">
        <v>31</v>
      </c>
      <c r="C108" s="550"/>
      <c r="D108" s="550"/>
      <c r="E108" s="132">
        <f>SUM(E51:E107)</f>
        <v>38134875</v>
      </c>
    </row>
    <row r="109" spans="2:4" ht="16.5" customHeight="1">
      <c r="B109" s="3" t="s">
        <v>18</v>
      </c>
      <c r="C109" s="3"/>
      <c r="D109" s="3"/>
    </row>
    <row r="110" spans="2:5" ht="16.5" customHeight="1">
      <c r="B110" s="162" t="s">
        <v>253</v>
      </c>
      <c r="C110" s="162"/>
      <c r="D110" s="162"/>
      <c r="E110" s="162"/>
    </row>
    <row r="112" spans="1:6" ht="16.5" customHeight="1">
      <c r="A112" s="373" t="s">
        <v>570</v>
      </c>
      <c r="B112" s="373"/>
      <c r="C112" s="373"/>
      <c r="D112" s="373"/>
      <c r="E112" s="373"/>
      <c r="F112" s="373"/>
    </row>
    <row r="113" spans="1:6" ht="16.5" customHeight="1">
      <c r="A113" s="282"/>
      <c r="B113" s="448" t="s">
        <v>134</v>
      </c>
      <c r="C113" s="448"/>
      <c r="D113" s="448"/>
      <c r="E113" s="448"/>
      <c r="F113" s="282"/>
    </row>
    <row r="114" spans="1:6" ht="16.5" customHeight="1">
      <c r="A114" s="282"/>
      <c r="B114" s="540" t="s">
        <v>251</v>
      </c>
      <c r="C114" s="540" t="s">
        <v>252</v>
      </c>
      <c r="D114" s="540" t="s">
        <v>249</v>
      </c>
      <c r="E114" s="540" t="s">
        <v>250</v>
      </c>
      <c r="F114" s="282"/>
    </row>
    <row r="115" spans="1:6" ht="16.5" customHeight="1">
      <c r="A115" s="282"/>
      <c r="B115" s="540"/>
      <c r="C115" s="540"/>
      <c r="D115" s="541"/>
      <c r="E115" s="541"/>
      <c r="F115" s="282"/>
    </row>
    <row r="116" spans="1:6" ht="29.25" customHeight="1">
      <c r="A116" s="282"/>
      <c r="B116" s="540"/>
      <c r="C116" s="540"/>
      <c r="D116" s="541"/>
      <c r="E116" s="541"/>
      <c r="F116" s="282"/>
    </row>
    <row r="117" spans="1:6" ht="16.5" customHeight="1">
      <c r="A117" s="282"/>
      <c r="B117" s="280" t="s">
        <v>333</v>
      </c>
      <c r="C117" s="280">
        <v>102</v>
      </c>
      <c r="D117" s="281">
        <v>198383660</v>
      </c>
      <c r="E117" s="281">
        <v>23036526</v>
      </c>
      <c r="F117" s="282"/>
    </row>
    <row r="118" spans="1:6" ht="16.5" customHeight="1">
      <c r="A118" s="282"/>
      <c r="B118" s="280" t="s">
        <v>284</v>
      </c>
      <c r="C118" s="280">
        <v>99</v>
      </c>
      <c r="D118" s="281">
        <v>22524000</v>
      </c>
      <c r="E118" s="281">
        <v>15872041</v>
      </c>
      <c r="F118" s="282"/>
    </row>
    <row r="119" spans="1:6" ht="16.5" customHeight="1">
      <c r="A119" s="282"/>
      <c r="B119" s="280" t="s">
        <v>291</v>
      </c>
      <c r="C119" s="280">
        <v>53</v>
      </c>
      <c r="D119" s="281">
        <v>238807549</v>
      </c>
      <c r="E119" s="281">
        <v>202770649</v>
      </c>
      <c r="F119" s="282"/>
    </row>
    <row r="120" spans="1:6" ht="16.5" customHeight="1">
      <c r="A120" s="282"/>
      <c r="B120" s="280" t="s">
        <v>290</v>
      </c>
      <c r="C120" s="280">
        <v>51</v>
      </c>
      <c r="D120" s="281">
        <v>38659000</v>
      </c>
      <c r="E120" s="281">
        <v>19887041</v>
      </c>
      <c r="F120" s="282"/>
    </row>
    <row r="121" spans="1:6" ht="16.5" customHeight="1">
      <c r="A121" s="282"/>
      <c r="B121" s="280" t="s">
        <v>286</v>
      </c>
      <c r="C121" s="280">
        <v>43</v>
      </c>
      <c r="D121" s="281">
        <v>7750000</v>
      </c>
      <c r="E121" s="281">
        <v>4513500</v>
      </c>
      <c r="F121" s="282"/>
    </row>
    <row r="122" spans="1:6" ht="16.5" customHeight="1">
      <c r="A122" s="282"/>
      <c r="B122" s="280" t="s">
        <v>285</v>
      </c>
      <c r="C122" s="280">
        <v>34</v>
      </c>
      <c r="D122" s="281">
        <v>191568776</v>
      </c>
      <c r="E122" s="281">
        <v>70294840</v>
      </c>
      <c r="F122" s="282"/>
    </row>
    <row r="123" spans="1:6" ht="16.5" customHeight="1">
      <c r="A123" s="282"/>
      <c r="B123" s="280" t="s">
        <v>296</v>
      </c>
      <c r="C123" s="280">
        <v>33</v>
      </c>
      <c r="D123" s="281">
        <v>18548700</v>
      </c>
      <c r="E123" s="281">
        <v>2507056</v>
      </c>
      <c r="F123" s="282"/>
    </row>
    <row r="124" spans="1:6" ht="16.5" customHeight="1">
      <c r="A124" s="282"/>
      <c r="B124" s="280" t="s">
        <v>283</v>
      </c>
      <c r="C124" s="280">
        <v>29</v>
      </c>
      <c r="D124" s="281">
        <v>6880000</v>
      </c>
      <c r="E124" s="281">
        <v>3490000</v>
      </c>
      <c r="F124" s="282"/>
    </row>
    <row r="125" spans="1:6" ht="16.5" customHeight="1">
      <c r="A125" s="282"/>
      <c r="B125" s="280" t="s">
        <v>294</v>
      </c>
      <c r="C125" s="280">
        <v>27</v>
      </c>
      <c r="D125" s="281">
        <v>8530000</v>
      </c>
      <c r="E125" s="281">
        <v>5462500</v>
      </c>
      <c r="F125" s="282"/>
    </row>
    <row r="126" spans="1:6" ht="16.5" customHeight="1">
      <c r="A126" s="282"/>
      <c r="B126" s="280" t="s">
        <v>367</v>
      </c>
      <c r="C126" s="280">
        <v>23</v>
      </c>
      <c r="D126" s="281">
        <v>73120000</v>
      </c>
      <c r="E126" s="281">
        <v>50991300</v>
      </c>
      <c r="F126" s="282"/>
    </row>
    <row r="127" spans="1:6" ht="16.5" customHeight="1">
      <c r="A127" s="282"/>
      <c r="B127" s="280" t="s">
        <v>292</v>
      </c>
      <c r="C127" s="280">
        <v>23</v>
      </c>
      <c r="D127" s="281">
        <v>73730100</v>
      </c>
      <c r="E127" s="281">
        <v>23668865</v>
      </c>
      <c r="F127" s="282"/>
    </row>
    <row r="128" spans="1:6" ht="16.5" customHeight="1">
      <c r="A128" s="282"/>
      <c r="B128" s="280" t="s">
        <v>300</v>
      </c>
      <c r="C128" s="280">
        <v>20</v>
      </c>
      <c r="D128" s="281">
        <v>6525000</v>
      </c>
      <c r="E128" s="281">
        <v>4481500</v>
      </c>
      <c r="F128" s="282"/>
    </row>
    <row r="129" spans="1:6" ht="16.5" customHeight="1">
      <c r="A129" s="282"/>
      <c r="B129" s="280" t="s">
        <v>317</v>
      </c>
      <c r="C129" s="280">
        <v>18</v>
      </c>
      <c r="D129" s="281">
        <v>10110000</v>
      </c>
      <c r="E129" s="281">
        <v>8033500</v>
      </c>
      <c r="F129" s="282"/>
    </row>
    <row r="130" spans="1:6" ht="16.5" customHeight="1">
      <c r="A130" s="282"/>
      <c r="B130" s="280" t="s">
        <v>287</v>
      </c>
      <c r="C130" s="280">
        <v>18</v>
      </c>
      <c r="D130" s="281">
        <v>3700000</v>
      </c>
      <c r="E130" s="281">
        <v>2444000</v>
      </c>
      <c r="F130" s="282"/>
    </row>
    <row r="131" spans="1:6" ht="16.5" customHeight="1">
      <c r="A131" s="282"/>
      <c r="B131" s="280" t="s">
        <v>295</v>
      </c>
      <c r="C131" s="280">
        <v>17</v>
      </c>
      <c r="D131" s="281">
        <v>5350000</v>
      </c>
      <c r="E131" s="281">
        <v>2915400</v>
      </c>
      <c r="F131" s="282"/>
    </row>
    <row r="132" spans="1:6" ht="16.5" customHeight="1">
      <c r="A132" s="282"/>
      <c r="B132" s="280" t="s">
        <v>340</v>
      </c>
      <c r="C132" s="280">
        <v>17</v>
      </c>
      <c r="D132" s="281">
        <v>2142500</v>
      </c>
      <c r="E132" s="281">
        <v>1373250</v>
      </c>
      <c r="F132" s="282"/>
    </row>
    <row r="133" spans="1:6" ht="16.5" customHeight="1">
      <c r="A133" s="282"/>
      <c r="B133" s="280" t="s">
        <v>310</v>
      </c>
      <c r="C133" s="280">
        <v>17</v>
      </c>
      <c r="D133" s="281">
        <v>25450000</v>
      </c>
      <c r="E133" s="281">
        <v>12691700</v>
      </c>
      <c r="F133" s="282"/>
    </row>
    <row r="134" spans="1:6" ht="16.5" customHeight="1">
      <c r="A134" s="282"/>
      <c r="B134" s="280" t="s">
        <v>309</v>
      </c>
      <c r="C134" s="280">
        <v>16</v>
      </c>
      <c r="D134" s="281">
        <v>93275000</v>
      </c>
      <c r="E134" s="281">
        <v>93068000</v>
      </c>
      <c r="F134" s="282"/>
    </row>
    <row r="135" spans="1:6" ht="16.5" customHeight="1">
      <c r="A135" s="282"/>
      <c r="B135" s="280" t="s">
        <v>288</v>
      </c>
      <c r="C135" s="280">
        <v>14</v>
      </c>
      <c r="D135" s="281">
        <v>16906000</v>
      </c>
      <c r="E135" s="281">
        <v>9176700</v>
      </c>
      <c r="F135" s="282"/>
    </row>
    <row r="136" spans="1:6" ht="16.5" customHeight="1">
      <c r="A136" s="282"/>
      <c r="B136" s="280" t="s">
        <v>418</v>
      </c>
      <c r="C136" s="280">
        <v>11</v>
      </c>
      <c r="D136" s="281">
        <v>3760000</v>
      </c>
      <c r="E136" s="281">
        <v>3361600</v>
      </c>
      <c r="F136" s="282"/>
    </row>
    <row r="137" spans="1:6" ht="16.5" customHeight="1">
      <c r="A137" s="282"/>
      <c r="B137" s="280" t="s">
        <v>303</v>
      </c>
      <c r="C137" s="280">
        <v>11</v>
      </c>
      <c r="D137" s="281">
        <v>950000</v>
      </c>
      <c r="E137" s="281">
        <v>354001</v>
      </c>
      <c r="F137" s="282"/>
    </row>
    <row r="138" spans="1:6" ht="16.5" customHeight="1">
      <c r="A138" s="282"/>
      <c r="B138" s="280" t="s">
        <v>293</v>
      </c>
      <c r="C138" s="280">
        <v>10</v>
      </c>
      <c r="D138" s="281">
        <v>1150000</v>
      </c>
      <c r="E138" s="281">
        <v>637500</v>
      </c>
      <c r="F138" s="282"/>
    </row>
    <row r="139" spans="1:6" ht="16.5" customHeight="1">
      <c r="A139" s="282"/>
      <c r="B139" s="280" t="s">
        <v>299</v>
      </c>
      <c r="C139" s="280">
        <v>10</v>
      </c>
      <c r="D139" s="281">
        <v>3100000</v>
      </c>
      <c r="E139" s="281">
        <v>1679000</v>
      </c>
      <c r="F139" s="282"/>
    </row>
    <row r="140" spans="1:6" ht="16.5" customHeight="1">
      <c r="A140" s="282"/>
      <c r="B140" s="280" t="s">
        <v>316</v>
      </c>
      <c r="C140" s="280">
        <v>9</v>
      </c>
      <c r="D140" s="281">
        <v>1600000</v>
      </c>
      <c r="E140" s="281">
        <v>763350</v>
      </c>
      <c r="F140" s="282"/>
    </row>
    <row r="141" spans="1:6" ht="16.5" customHeight="1">
      <c r="A141" s="282"/>
      <c r="B141" s="280" t="s">
        <v>297</v>
      </c>
      <c r="C141" s="280">
        <v>8</v>
      </c>
      <c r="D141" s="281">
        <v>10750000</v>
      </c>
      <c r="E141" s="281">
        <v>2925800</v>
      </c>
      <c r="F141" s="282"/>
    </row>
    <row r="142" spans="1:6" ht="16.5" customHeight="1">
      <c r="A142" s="282"/>
      <c r="B142" s="280" t="s">
        <v>432</v>
      </c>
      <c r="C142" s="280">
        <v>8</v>
      </c>
      <c r="D142" s="281">
        <v>900000</v>
      </c>
      <c r="E142" s="281">
        <v>257500</v>
      </c>
      <c r="F142" s="282"/>
    </row>
    <row r="143" spans="1:6" ht="16.5" customHeight="1">
      <c r="A143" s="282"/>
      <c r="B143" s="280" t="s">
        <v>301</v>
      </c>
      <c r="C143" s="280">
        <v>7</v>
      </c>
      <c r="D143" s="281">
        <v>1800000</v>
      </c>
      <c r="E143" s="281">
        <v>1003000</v>
      </c>
      <c r="F143" s="282"/>
    </row>
    <row r="144" spans="1:6" ht="16.5" customHeight="1">
      <c r="A144" s="282"/>
      <c r="B144" s="280" t="s">
        <v>315</v>
      </c>
      <c r="C144" s="280">
        <v>7</v>
      </c>
      <c r="D144" s="281">
        <v>3500000</v>
      </c>
      <c r="E144" s="281">
        <v>1771000</v>
      </c>
      <c r="F144" s="282"/>
    </row>
    <row r="145" spans="1:6" ht="16.5" customHeight="1">
      <c r="A145" s="282"/>
      <c r="B145" s="280" t="s">
        <v>341</v>
      </c>
      <c r="C145" s="280">
        <v>7</v>
      </c>
      <c r="D145" s="281">
        <v>1350000</v>
      </c>
      <c r="E145" s="281">
        <v>561300</v>
      </c>
      <c r="F145" s="282"/>
    </row>
    <row r="146" spans="2:5" s="282" customFormat="1" ht="16.5" customHeight="1">
      <c r="B146" s="280" t="s">
        <v>411</v>
      </c>
      <c r="C146" s="280">
        <v>7</v>
      </c>
      <c r="D146" s="281">
        <v>1160000</v>
      </c>
      <c r="E146" s="281">
        <v>647500</v>
      </c>
    </row>
    <row r="147" spans="2:5" s="282" customFormat="1" ht="16.5" customHeight="1">
      <c r="B147" s="280" t="s">
        <v>302</v>
      </c>
      <c r="C147" s="280">
        <v>6</v>
      </c>
      <c r="D147" s="281">
        <v>940000</v>
      </c>
      <c r="E147" s="281">
        <v>866500</v>
      </c>
    </row>
    <row r="148" spans="1:6" ht="16.5" customHeight="1">
      <c r="A148" s="282"/>
      <c r="B148" s="280" t="s">
        <v>409</v>
      </c>
      <c r="C148" s="280">
        <v>6</v>
      </c>
      <c r="D148" s="281">
        <v>70450000</v>
      </c>
      <c r="E148" s="281">
        <v>59730000</v>
      </c>
      <c r="F148" s="282"/>
    </row>
    <row r="149" spans="1:6" ht="16.5" customHeight="1">
      <c r="A149" s="282"/>
      <c r="B149" s="280" t="s">
        <v>420</v>
      </c>
      <c r="C149" s="280">
        <v>6</v>
      </c>
      <c r="D149" s="281">
        <v>2630000</v>
      </c>
      <c r="E149" s="281">
        <v>2612400</v>
      </c>
      <c r="F149" s="282"/>
    </row>
    <row r="150" spans="1:6" ht="16.5" customHeight="1">
      <c r="A150" s="282"/>
      <c r="B150" s="280" t="s">
        <v>366</v>
      </c>
      <c r="C150" s="280">
        <v>6</v>
      </c>
      <c r="D150" s="281">
        <v>6000000</v>
      </c>
      <c r="E150" s="281">
        <v>1175000</v>
      </c>
      <c r="F150" s="282"/>
    </row>
    <row r="151" spans="1:6" ht="16.5" customHeight="1">
      <c r="A151" s="282"/>
      <c r="B151" s="280" t="s">
        <v>571</v>
      </c>
      <c r="C151" s="280">
        <v>6</v>
      </c>
      <c r="D151" s="281">
        <v>14797500</v>
      </c>
      <c r="E151" s="281">
        <v>7664170</v>
      </c>
      <c r="F151" s="282"/>
    </row>
    <row r="152" spans="1:6" ht="16.5" customHeight="1">
      <c r="A152" s="282"/>
      <c r="B152" s="280" t="s">
        <v>408</v>
      </c>
      <c r="C152" s="280">
        <v>5</v>
      </c>
      <c r="D152" s="281">
        <v>22500000</v>
      </c>
      <c r="E152" s="281">
        <v>12165500</v>
      </c>
      <c r="F152" s="282"/>
    </row>
    <row r="153" spans="1:6" ht="16.5" customHeight="1">
      <c r="A153" s="282"/>
      <c r="B153" s="280" t="s">
        <v>558</v>
      </c>
      <c r="C153" s="280">
        <v>5</v>
      </c>
      <c r="D153" s="281">
        <v>23605000</v>
      </c>
      <c r="E153" s="281">
        <v>10126950</v>
      </c>
      <c r="F153" s="282"/>
    </row>
    <row r="154" spans="1:6" ht="16.5" customHeight="1">
      <c r="A154" s="282"/>
      <c r="B154" s="280" t="s">
        <v>343</v>
      </c>
      <c r="C154" s="280">
        <v>5</v>
      </c>
      <c r="D154" s="281">
        <v>13525000</v>
      </c>
      <c r="E154" s="281">
        <v>13153001</v>
      </c>
      <c r="F154" s="282"/>
    </row>
    <row r="155" spans="1:6" ht="16.5" customHeight="1">
      <c r="A155" s="282"/>
      <c r="B155" s="280" t="s">
        <v>566</v>
      </c>
      <c r="C155" s="280">
        <v>5</v>
      </c>
      <c r="D155" s="281">
        <v>1270000</v>
      </c>
      <c r="E155" s="281">
        <v>720000</v>
      </c>
      <c r="F155" s="282"/>
    </row>
    <row r="156" spans="1:6" ht="16.5" customHeight="1">
      <c r="A156" s="282"/>
      <c r="B156" s="280" t="s">
        <v>289</v>
      </c>
      <c r="C156" s="280">
        <v>5</v>
      </c>
      <c r="D156" s="281">
        <v>2340000</v>
      </c>
      <c r="E156" s="281">
        <v>833200</v>
      </c>
      <c r="F156" s="282"/>
    </row>
    <row r="157" spans="1:6" ht="16.5" customHeight="1">
      <c r="A157" s="282"/>
      <c r="B157" s="280" t="s">
        <v>410</v>
      </c>
      <c r="C157" s="280">
        <v>4</v>
      </c>
      <c r="D157" s="281">
        <v>2600000</v>
      </c>
      <c r="E157" s="281">
        <v>1425000</v>
      </c>
      <c r="F157" s="282"/>
    </row>
    <row r="158" spans="1:6" ht="16.5" customHeight="1">
      <c r="A158" s="282"/>
      <c r="B158" s="280" t="s">
        <v>428</v>
      </c>
      <c r="C158" s="280">
        <v>4</v>
      </c>
      <c r="D158" s="281">
        <v>400000</v>
      </c>
      <c r="E158" s="281">
        <v>86500</v>
      </c>
      <c r="F158" s="282"/>
    </row>
    <row r="159" spans="1:6" ht="16.5" customHeight="1">
      <c r="A159" s="282"/>
      <c r="B159" s="280" t="s">
        <v>312</v>
      </c>
      <c r="C159" s="280">
        <v>4</v>
      </c>
      <c r="D159" s="281">
        <v>1200000</v>
      </c>
      <c r="E159" s="281">
        <v>661650</v>
      </c>
      <c r="F159" s="282"/>
    </row>
    <row r="160" spans="1:6" ht="16.5" customHeight="1">
      <c r="A160" s="282"/>
      <c r="B160" s="280" t="s">
        <v>298</v>
      </c>
      <c r="C160" s="280">
        <v>4</v>
      </c>
      <c r="D160" s="281">
        <v>1300000</v>
      </c>
      <c r="E160" s="281">
        <v>1093005</v>
      </c>
      <c r="F160" s="282"/>
    </row>
    <row r="161" spans="1:6" ht="17.25" customHeight="1">
      <c r="A161" s="282"/>
      <c r="B161" s="280" t="s">
        <v>412</v>
      </c>
      <c r="C161" s="280">
        <v>4</v>
      </c>
      <c r="D161" s="281">
        <v>1450000</v>
      </c>
      <c r="E161" s="281">
        <v>786500</v>
      </c>
      <c r="F161" s="282"/>
    </row>
    <row r="162" spans="1:6" ht="16.5" customHeight="1">
      <c r="A162" s="282"/>
      <c r="B162" s="280" t="s">
        <v>572</v>
      </c>
      <c r="C162" s="280">
        <v>4</v>
      </c>
      <c r="D162" s="281">
        <v>11600000</v>
      </c>
      <c r="E162" s="281">
        <v>10433300</v>
      </c>
      <c r="F162" s="282"/>
    </row>
    <row r="163" spans="1:6" ht="16.5" customHeight="1">
      <c r="A163" s="282"/>
      <c r="B163" s="280" t="s">
        <v>568</v>
      </c>
      <c r="C163" s="280">
        <v>3</v>
      </c>
      <c r="D163" s="281">
        <v>425000</v>
      </c>
      <c r="E163" s="281">
        <v>256250</v>
      </c>
      <c r="F163" s="282"/>
    </row>
    <row r="164" spans="1:6" ht="16.5" customHeight="1">
      <c r="A164" s="282"/>
      <c r="B164" s="280" t="s">
        <v>569</v>
      </c>
      <c r="C164" s="280">
        <v>3</v>
      </c>
      <c r="D164" s="281">
        <v>200000</v>
      </c>
      <c r="E164" s="281">
        <v>133000</v>
      </c>
      <c r="F164" s="282"/>
    </row>
    <row r="165" spans="1:6" ht="16.5" customHeight="1">
      <c r="A165" s="282"/>
      <c r="B165" s="280" t="s">
        <v>573</v>
      </c>
      <c r="C165" s="280">
        <v>3</v>
      </c>
      <c r="D165" s="281">
        <v>1900000</v>
      </c>
      <c r="E165" s="281">
        <v>986500</v>
      </c>
      <c r="F165" s="282"/>
    </row>
    <row r="166" spans="1:6" ht="16.5" customHeight="1">
      <c r="A166" s="282"/>
      <c r="B166" s="280" t="s">
        <v>385</v>
      </c>
      <c r="C166" s="280">
        <v>3</v>
      </c>
      <c r="D166" s="281">
        <v>300000</v>
      </c>
      <c r="E166" s="281">
        <v>235000</v>
      </c>
      <c r="F166" s="282"/>
    </row>
    <row r="167" spans="1:6" ht="16.5" customHeight="1">
      <c r="A167" s="282"/>
      <c r="B167" s="280" t="s">
        <v>407</v>
      </c>
      <c r="C167" s="280">
        <v>3</v>
      </c>
      <c r="D167" s="281">
        <v>275000</v>
      </c>
      <c r="E167" s="281">
        <v>59333</v>
      </c>
      <c r="F167" s="282"/>
    </row>
    <row r="168" spans="1:6" ht="16.5" customHeight="1">
      <c r="A168" s="282"/>
      <c r="B168" s="280" t="s">
        <v>413</v>
      </c>
      <c r="C168" s="280">
        <v>3</v>
      </c>
      <c r="D168" s="281">
        <v>600000</v>
      </c>
      <c r="E168" s="281">
        <v>76000</v>
      </c>
      <c r="F168" s="282"/>
    </row>
    <row r="169" spans="1:6" ht="16.5" customHeight="1">
      <c r="A169" s="282"/>
      <c r="B169" s="280" t="s">
        <v>574</v>
      </c>
      <c r="C169" s="280">
        <v>2</v>
      </c>
      <c r="D169" s="281">
        <v>100000</v>
      </c>
      <c r="E169" s="281">
        <v>70000</v>
      </c>
      <c r="F169" s="282"/>
    </row>
    <row r="170" spans="1:6" ht="16.5" customHeight="1">
      <c r="A170" s="282"/>
      <c r="B170" s="280" t="s">
        <v>561</v>
      </c>
      <c r="C170" s="280">
        <v>2</v>
      </c>
      <c r="D170" s="281">
        <v>100000</v>
      </c>
      <c r="E170" s="281">
        <v>50000</v>
      </c>
      <c r="F170" s="282"/>
    </row>
    <row r="171" spans="1:6" ht="16.5" customHeight="1">
      <c r="A171" s="282"/>
      <c r="B171" s="280" t="s">
        <v>421</v>
      </c>
      <c r="C171" s="280">
        <v>2</v>
      </c>
      <c r="D171" s="281">
        <v>15100000</v>
      </c>
      <c r="E171" s="281">
        <v>3850000</v>
      </c>
      <c r="F171" s="282"/>
    </row>
    <row r="172" spans="1:6" ht="16.5" customHeight="1">
      <c r="A172" s="282"/>
      <c r="B172" s="280" t="s">
        <v>433</v>
      </c>
      <c r="C172" s="280">
        <v>2</v>
      </c>
      <c r="D172" s="281">
        <v>300000</v>
      </c>
      <c r="E172" s="281">
        <v>300000</v>
      </c>
      <c r="F172" s="282"/>
    </row>
    <row r="173" spans="1:6" ht="16.5" customHeight="1">
      <c r="A173" s="282"/>
      <c r="B173" s="280" t="s">
        <v>422</v>
      </c>
      <c r="C173" s="280">
        <v>2</v>
      </c>
      <c r="D173" s="281">
        <v>550000</v>
      </c>
      <c r="E173" s="281">
        <v>200000</v>
      </c>
      <c r="F173" s="282"/>
    </row>
    <row r="174" spans="1:6" ht="16.5" customHeight="1">
      <c r="A174" s="282"/>
      <c r="B174" s="280" t="s">
        <v>435</v>
      </c>
      <c r="C174" s="280">
        <v>2</v>
      </c>
      <c r="D174" s="281">
        <v>200000</v>
      </c>
      <c r="E174" s="281">
        <v>100000</v>
      </c>
      <c r="F174" s="282"/>
    </row>
    <row r="175" spans="1:6" ht="16.5" customHeight="1">
      <c r="A175" s="282"/>
      <c r="B175" s="280" t="s">
        <v>575</v>
      </c>
      <c r="C175" s="280">
        <v>2</v>
      </c>
      <c r="D175" s="281">
        <v>100000</v>
      </c>
      <c r="E175" s="281">
        <v>40000</v>
      </c>
      <c r="F175" s="282"/>
    </row>
    <row r="176" spans="1:6" ht="16.5" customHeight="1">
      <c r="A176" s="282"/>
      <c r="B176" s="280" t="s">
        <v>419</v>
      </c>
      <c r="C176" s="280">
        <v>2</v>
      </c>
      <c r="D176" s="281">
        <v>150000</v>
      </c>
      <c r="E176" s="281">
        <v>132500</v>
      </c>
      <c r="F176" s="282"/>
    </row>
    <row r="177" spans="1:6" ht="16.5" customHeight="1">
      <c r="A177" s="282"/>
      <c r="B177" s="280" t="s">
        <v>431</v>
      </c>
      <c r="C177" s="280">
        <v>2</v>
      </c>
      <c r="D177" s="281">
        <v>600000</v>
      </c>
      <c r="E177" s="281">
        <v>204000</v>
      </c>
      <c r="F177" s="282"/>
    </row>
    <row r="178" spans="1:6" ht="16.5" customHeight="1">
      <c r="A178" s="282"/>
      <c r="B178" s="280" t="s">
        <v>368</v>
      </c>
      <c r="C178" s="280">
        <v>1</v>
      </c>
      <c r="D178" s="281">
        <v>360000</v>
      </c>
      <c r="E178" s="281">
        <v>120000</v>
      </c>
      <c r="F178" s="282"/>
    </row>
    <row r="179" spans="1:6" ht="16.5" customHeight="1">
      <c r="A179" s="282"/>
      <c r="B179" s="280" t="s">
        <v>559</v>
      </c>
      <c r="C179" s="280">
        <v>1</v>
      </c>
      <c r="D179" s="281">
        <v>250000</v>
      </c>
      <c r="E179" s="281">
        <v>250000</v>
      </c>
      <c r="F179" s="282"/>
    </row>
    <row r="180" spans="1:6" ht="16.5" customHeight="1">
      <c r="A180" s="282"/>
      <c r="B180" s="280" t="s">
        <v>576</v>
      </c>
      <c r="C180" s="280">
        <v>1</v>
      </c>
      <c r="D180" s="281">
        <v>50000</v>
      </c>
      <c r="E180" s="281">
        <v>50000</v>
      </c>
      <c r="F180" s="282"/>
    </row>
    <row r="181" spans="1:6" ht="16.5" customHeight="1">
      <c r="A181" s="282"/>
      <c r="B181" s="280" t="s">
        <v>425</v>
      </c>
      <c r="C181" s="280">
        <v>1</v>
      </c>
      <c r="D181" s="281">
        <v>100000</v>
      </c>
      <c r="E181" s="281">
        <v>90000</v>
      </c>
      <c r="F181" s="282"/>
    </row>
    <row r="182" spans="1:6" ht="16.5" customHeight="1">
      <c r="A182" s="282"/>
      <c r="B182" s="280" t="s">
        <v>430</v>
      </c>
      <c r="C182" s="280">
        <v>1</v>
      </c>
      <c r="D182" s="281">
        <v>50000</v>
      </c>
      <c r="E182" s="281">
        <v>25000</v>
      </c>
      <c r="F182" s="282"/>
    </row>
    <row r="183" spans="1:6" ht="16.5" customHeight="1">
      <c r="A183" s="282"/>
      <c r="B183" s="280" t="s">
        <v>437</v>
      </c>
      <c r="C183" s="280">
        <v>1</v>
      </c>
      <c r="D183" s="281">
        <v>50000</v>
      </c>
      <c r="E183" s="281">
        <v>21500</v>
      </c>
      <c r="F183" s="282"/>
    </row>
    <row r="184" spans="1:6" ht="16.5" customHeight="1">
      <c r="A184" s="282"/>
      <c r="B184" s="280" t="s">
        <v>577</v>
      </c>
      <c r="C184" s="280">
        <v>1</v>
      </c>
      <c r="D184" s="281">
        <v>50000</v>
      </c>
      <c r="E184" s="281">
        <v>10000</v>
      </c>
      <c r="F184" s="282"/>
    </row>
    <row r="185" spans="1:6" ht="16.5" customHeight="1">
      <c r="A185" s="282"/>
      <c r="B185" s="280" t="s">
        <v>578</v>
      </c>
      <c r="C185" s="280">
        <v>1</v>
      </c>
      <c r="D185" s="281">
        <v>200000</v>
      </c>
      <c r="E185" s="281">
        <v>30000</v>
      </c>
      <c r="F185" s="282"/>
    </row>
    <row r="186" spans="1:6" ht="16.5" customHeight="1">
      <c r="A186" s="282"/>
      <c r="B186" s="280" t="s">
        <v>579</v>
      </c>
      <c r="C186" s="280">
        <v>1</v>
      </c>
      <c r="D186" s="281">
        <v>50000</v>
      </c>
      <c r="E186" s="281">
        <v>4000</v>
      </c>
      <c r="F186" s="282"/>
    </row>
    <row r="187" spans="1:6" ht="16.5" customHeight="1">
      <c r="A187" s="282"/>
      <c r="B187" s="280" t="s">
        <v>424</v>
      </c>
      <c r="C187" s="280">
        <v>1</v>
      </c>
      <c r="D187" s="281">
        <v>200000</v>
      </c>
      <c r="E187" s="281">
        <v>200000</v>
      </c>
      <c r="F187" s="282"/>
    </row>
    <row r="188" spans="1:6" ht="16.5" customHeight="1">
      <c r="A188" s="282"/>
      <c r="B188" s="280" t="s">
        <v>580</v>
      </c>
      <c r="C188" s="280">
        <v>1</v>
      </c>
      <c r="D188" s="281">
        <v>50000</v>
      </c>
      <c r="E188" s="281">
        <v>25000</v>
      </c>
      <c r="F188" s="282"/>
    </row>
    <row r="189" spans="1:6" ht="16.5" customHeight="1">
      <c r="A189" s="282"/>
      <c r="B189" s="280" t="s">
        <v>581</v>
      </c>
      <c r="C189" s="280">
        <v>1</v>
      </c>
      <c r="D189" s="281">
        <v>200000</v>
      </c>
      <c r="E189" s="281">
        <v>180000</v>
      </c>
      <c r="F189" s="282"/>
    </row>
    <row r="190" spans="1:6" ht="16.5" customHeight="1">
      <c r="A190" s="282"/>
      <c r="B190" s="280" t="s">
        <v>582</v>
      </c>
      <c r="C190" s="280">
        <v>1</v>
      </c>
      <c r="D190" s="281">
        <v>50000</v>
      </c>
      <c r="E190" s="281">
        <v>25000</v>
      </c>
      <c r="F190" s="282"/>
    </row>
    <row r="191" spans="1:6" ht="16.5" customHeight="1">
      <c r="A191" s="282"/>
      <c r="B191" s="280" t="s">
        <v>414</v>
      </c>
      <c r="C191" s="280">
        <v>1</v>
      </c>
      <c r="D191" s="281">
        <v>2000000</v>
      </c>
      <c r="E191" s="281">
        <v>1000000</v>
      </c>
      <c r="F191" s="282"/>
    </row>
    <row r="192" spans="2:5" s="282" customFormat="1" ht="16.5" customHeight="1">
      <c r="B192" s="280" t="s">
        <v>583</v>
      </c>
      <c r="C192" s="280">
        <v>1</v>
      </c>
      <c r="D192" s="281">
        <v>200000</v>
      </c>
      <c r="E192" s="281">
        <v>60000</v>
      </c>
    </row>
    <row r="193" spans="1:6" ht="16.5" customHeight="1">
      <c r="A193" s="282"/>
      <c r="B193" s="280" t="s">
        <v>342</v>
      </c>
      <c r="C193" s="280">
        <v>1</v>
      </c>
      <c r="D193" s="281">
        <v>50000</v>
      </c>
      <c r="E193" s="281">
        <v>25000</v>
      </c>
      <c r="F193" s="282"/>
    </row>
    <row r="194" spans="1:6" ht="16.5" customHeight="1">
      <c r="A194" s="282"/>
      <c r="B194" s="550" t="s">
        <v>31</v>
      </c>
      <c r="C194" s="550"/>
      <c r="D194" s="550"/>
      <c r="E194" s="132">
        <f>SUM(E117:E193)</f>
        <v>702980678</v>
      </c>
      <c r="F194" s="282"/>
    </row>
    <row r="195" spans="1:6" ht="16.5" customHeight="1">
      <c r="A195" s="282"/>
      <c r="B195" s="130"/>
      <c r="C195" s="130"/>
      <c r="D195" s="131"/>
      <c r="E195" s="131"/>
      <c r="F195" s="282"/>
    </row>
    <row r="196" spans="1:6" ht="16.5" customHeight="1">
      <c r="A196" s="282"/>
      <c r="B196" s="448" t="s">
        <v>143</v>
      </c>
      <c r="C196" s="448"/>
      <c r="D196" s="448"/>
      <c r="E196" s="448"/>
      <c r="F196" s="282"/>
    </row>
    <row r="197" spans="1:6" ht="16.5" customHeight="1">
      <c r="A197" s="282"/>
      <c r="B197" s="540" t="s">
        <v>251</v>
      </c>
      <c r="C197" s="540" t="s">
        <v>248</v>
      </c>
      <c r="D197" s="540" t="s">
        <v>249</v>
      </c>
      <c r="E197" s="540" t="s">
        <v>250</v>
      </c>
      <c r="F197" s="282"/>
    </row>
    <row r="198" spans="1:6" ht="16.5" customHeight="1">
      <c r="A198" s="282"/>
      <c r="B198" s="540"/>
      <c r="C198" s="540"/>
      <c r="D198" s="541"/>
      <c r="E198" s="541"/>
      <c r="F198" s="282"/>
    </row>
    <row r="199" spans="1:6" ht="25.5" customHeight="1">
      <c r="A199" s="282"/>
      <c r="B199" s="540"/>
      <c r="C199" s="540"/>
      <c r="D199" s="541"/>
      <c r="E199" s="541"/>
      <c r="F199" s="282"/>
    </row>
    <row r="200" spans="1:6" ht="16.5" customHeight="1">
      <c r="A200" s="282"/>
      <c r="B200" s="280" t="s">
        <v>300</v>
      </c>
      <c r="C200" s="280">
        <v>469</v>
      </c>
      <c r="D200" s="281">
        <v>80559000</v>
      </c>
      <c r="E200" s="281">
        <v>70328415</v>
      </c>
      <c r="F200" s="282"/>
    </row>
    <row r="201" spans="1:6" ht="16.5" customHeight="1">
      <c r="A201" s="282"/>
      <c r="B201" s="280" t="s">
        <v>333</v>
      </c>
      <c r="C201" s="280">
        <v>325</v>
      </c>
      <c r="D201" s="281">
        <v>30113000</v>
      </c>
      <c r="E201" s="281">
        <v>16349025</v>
      </c>
      <c r="F201" s="282"/>
    </row>
    <row r="202" spans="1:6" ht="16.5" customHeight="1">
      <c r="A202" s="282"/>
      <c r="B202" s="280" t="s">
        <v>284</v>
      </c>
      <c r="C202" s="280">
        <v>295</v>
      </c>
      <c r="D202" s="281">
        <v>36755350</v>
      </c>
      <c r="E202" s="281">
        <v>29383100</v>
      </c>
      <c r="F202" s="282"/>
    </row>
    <row r="203" spans="1:6" ht="16.5" customHeight="1">
      <c r="A203" s="282"/>
      <c r="B203" s="280" t="s">
        <v>283</v>
      </c>
      <c r="C203" s="280">
        <v>251</v>
      </c>
      <c r="D203" s="281">
        <v>23229000</v>
      </c>
      <c r="E203" s="281">
        <v>20694250</v>
      </c>
      <c r="F203" s="282"/>
    </row>
    <row r="204" spans="1:6" ht="16.5" customHeight="1">
      <c r="A204" s="282"/>
      <c r="B204" s="280" t="s">
        <v>295</v>
      </c>
      <c r="C204" s="280">
        <v>172</v>
      </c>
      <c r="D204" s="281">
        <v>23536000</v>
      </c>
      <c r="E204" s="281">
        <v>14862650</v>
      </c>
      <c r="F204" s="282"/>
    </row>
    <row r="205" spans="1:6" ht="16.5" customHeight="1">
      <c r="A205" s="282"/>
      <c r="B205" s="280" t="s">
        <v>286</v>
      </c>
      <c r="C205" s="280">
        <v>135</v>
      </c>
      <c r="D205" s="281">
        <v>77610000</v>
      </c>
      <c r="E205" s="281">
        <v>45640600</v>
      </c>
      <c r="F205" s="282"/>
    </row>
    <row r="206" spans="1:6" ht="16.5" customHeight="1">
      <c r="A206" s="282"/>
      <c r="B206" s="280" t="s">
        <v>367</v>
      </c>
      <c r="C206" s="280">
        <v>116</v>
      </c>
      <c r="D206" s="281">
        <v>59610000</v>
      </c>
      <c r="E206" s="281">
        <v>31464550</v>
      </c>
      <c r="F206" s="282"/>
    </row>
    <row r="207" spans="1:6" ht="16.5" customHeight="1">
      <c r="A207" s="282"/>
      <c r="B207" s="280" t="s">
        <v>290</v>
      </c>
      <c r="C207" s="280">
        <v>100</v>
      </c>
      <c r="D207" s="281">
        <v>6755000</v>
      </c>
      <c r="E207" s="281">
        <v>5164200</v>
      </c>
      <c r="F207" s="282"/>
    </row>
    <row r="208" spans="1:6" ht="16.5" customHeight="1">
      <c r="A208" s="282"/>
      <c r="B208" s="280" t="s">
        <v>291</v>
      </c>
      <c r="C208" s="280">
        <v>77</v>
      </c>
      <c r="D208" s="281">
        <v>11245500</v>
      </c>
      <c r="E208" s="281">
        <v>9242600</v>
      </c>
      <c r="F208" s="282"/>
    </row>
    <row r="209" spans="1:6" ht="16.5" customHeight="1">
      <c r="A209" s="282"/>
      <c r="B209" s="280" t="s">
        <v>317</v>
      </c>
      <c r="C209" s="280">
        <v>69</v>
      </c>
      <c r="D209" s="281">
        <v>44167000</v>
      </c>
      <c r="E209" s="281">
        <v>39845990</v>
      </c>
      <c r="F209" s="282"/>
    </row>
    <row r="210" spans="1:6" ht="16.5" customHeight="1">
      <c r="A210" s="282"/>
      <c r="B210" s="280" t="s">
        <v>310</v>
      </c>
      <c r="C210" s="280">
        <v>68</v>
      </c>
      <c r="D210" s="281">
        <v>9694000</v>
      </c>
      <c r="E210" s="281">
        <v>6110770</v>
      </c>
      <c r="F210" s="282"/>
    </row>
    <row r="211" spans="1:6" ht="16.5" customHeight="1">
      <c r="A211" s="282"/>
      <c r="B211" s="280" t="s">
        <v>299</v>
      </c>
      <c r="C211" s="280">
        <v>63</v>
      </c>
      <c r="D211" s="281">
        <v>107350000</v>
      </c>
      <c r="E211" s="281">
        <v>105058200</v>
      </c>
      <c r="F211" s="282"/>
    </row>
    <row r="212" spans="1:6" ht="16.5" customHeight="1">
      <c r="A212" s="282"/>
      <c r="B212" s="280" t="s">
        <v>296</v>
      </c>
      <c r="C212" s="280">
        <v>62</v>
      </c>
      <c r="D212" s="281">
        <v>6484500</v>
      </c>
      <c r="E212" s="281">
        <v>3853375</v>
      </c>
      <c r="F212" s="282"/>
    </row>
    <row r="213" spans="1:6" ht="16.5" customHeight="1">
      <c r="A213" s="282"/>
      <c r="B213" s="280" t="s">
        <v>285</v>
      </c>
      <c r="C213" s="280">
        <v>61</v>
      </c>
      <c r="D213" s="281">
        <v>5884500</v>
      </c>
      <c r="E213" s="281">
        <v>4512100</v>
      </c>
      <c r="F213" s="282"/>
    </row>
    <row r="214" spans="1:6" ht="16.5" customHeight="1">
      <c r="A214" s="282"/>
      <c r="B214" s="280" t="s">
        <v>294</v>
      </c>
      <c r="C214" s="280">
        <v>56</v>
      </c>
      <c r="D214" s="281">
        <v>8785700</v>
      </c>
      <c r="E214" s="281">
        <v>8141000</v>
      </c>
      <c r="F214" s="282"/>
    </row>
    <row r="215" spans="2:5" ht="16.5" customHeight="1">
      <c r="B215" s="280" t="s">
        <v>316</v>
      </c>
      <c r="C215" s="280">
        <v>56</v>
      </c>
      <c r="D215" s="281">
        <v>12100000</v>
      </c>
      <c r="E215" s="281">
        <v>10008450</v>
      </c>
    </row>
    <row r="216" spans="2:5" ht="16.5" customHeight="1">
      <c r="B216" s="280" t="s">
        <v>287</v>
      </c>
      <c r="C216" s="280">
        <v>53</v>
      </c>
      <c r="D216" s="281">
        <v>4032000</v>
      </c>
      <c r="E216" s="281">
        <v>2659800</v>
      </c>
    </row>
    <row r="217" spans="2:5" ht="16.5" customHeight="1">
      <c r="B217" s="280" t="s">
        <v>340</v>
      </c>
      <c r="C217" s="280">
        <v>39</v>
      </c>
      <c r="D217" s="281">
        <v>5775000</v>
      </c>
      <c r="E217" s="281">
        <v>5385475</v>
      </c>
    </row>
    <row r="218" spans="2:5" ht="16.5" customHeight="1">
      <c r="B218" s="280" t="s">
        <v>303</v>
      </c>
      <c r="C218" s="280">
        <v>34</v>
      </c>
      <c r="D218" s="281">
        <v>2190000</v>
      </c>
      <c r="E218" s="281">
        <v>1834825</v>
      </c>
    </row>
    <row r="219" spans="2:5" ht="16.5" customHeight="1">
      <c r="B219" s="280" t="s">
        <v>408</v>
      </c>
      <c r="C219" s="280">
        <v>34</v>
      </c>
      <c r="D219" s="281">
        <v>8160000</v>
      </c>
      <c r="E219" s="281">
        <v>5842400</v>
      </c>
    </row>
    <row r="220" spans="2:5" ht="16.5" customHeight="1">
      <c r="B220" s="280" t="s">
        <v>332</v>
      </c>
      <c r="C220" s="280">
        <v>33</v>
      </c>
      <c r="D220" s="281">
        <v>4150000</v>
      </c>
      <c r="E220" s="281">
        <v>3561700</v>
      </c>
    </row>
    <row r="221" spans="2:5" ht="16.5" customHeight="1">
      <c r="B221" s="280" t="s">
        <v>289</v>
      </c>
      <c r="C221" s="280">
        <v>31</v>
      </c>
      <c r="D221" s="281">
        <v>1015000</v>
      </c>
      <c r="E221" s="281">
        <v>783000</v>
      </c>
    </row>
    <row r="222" spans="2:5" ht="16.5" customHeight="1">
      <c r="B222" s="280" t="s">
        <v>297</v>
      </c>
      <c r="C222" s="280">
        <v>30</v>
      </c>
      <c r="D222" s="281">
        <v>5145000</v>
      </c>
      <c r="E222" s="281">
        <v>3950500</v>
      </c>
    </row>
    <row r="223" spans="2:5" ht="16.5" customHeight="1">
      <c r="B223" s="280" t="s">
        <v>315</v>
      </c>
      <c r="C223" s="280">
        <v>27</v>
      </c>
      <c r="D223" s="281">
        <v>1172000</v>
      </c>
      <c r="E223" s="281">
        <v>1005575</v>
      </c>
    </row>
    <row r="224" spans="2:5" ht="16.5" customHeight="1">
      <c r="B224" s="280" t="s">
        <v>288</v>
      </c>
      <c r="C224" s="280">
        <v>27</v>
      </c>
      <c r="D224" s="281">
        <v>4451000</v>
      </c>
      <c r="E224" s="281">
        <v>4216900</v>
      </c>
    </row>
    <row r="225" spans="2:5" ht="16.5" customHeight="1">
      <c r="B225" s="280" t="s">
        <v>292</v>
      </c>
      <c r="C225" s="280">
        <v>26</v>
      </c>
      <c r="D225" s="281">
        <v>2410760</v>
      </c>
      <c r="E225" s="281">
        <v>1975150</v>
      </c>
    </row>
    <row r="226" spans="2:5" ht="16.5" customHeight="1">
      <c r="B226" s="280" t="s">
        <v>425</v>
      </c>
      <c r="C226" s="280">
        <v>26</v>
      </c>
      <c r="D226" s="281">
        <v>3260000</v>
      </c>
      <c r="E226" s="281">
        <v>1884300</v>
      </c>
    </row>
    <row r="227" spans="2:5" ht="16.5" customHeight="1">
      <c r="B227" s="280" t="s">
        <v>312</v>
      </c>
      <c r="C227" s="280">
        <v>24</v>
      </c>
      <c r="D227" s="281">
        <v>2090000</v>
      </c>
      <c r="E227" s="281">
        <v>1778300</v>
      </c>
    </row>
    <row r="228" spans="2:5" ht="16.5" customHeight="1">
      <c r="B228" s="280" t="s">
        <v>418</v>
      </c>
      <c r="C228" s="280">
        <v>23</v>
      </c>
      <c r="D228" s="281">
        <v>1010000</v>
      </c>
      <c r="E228" s="281">
        <v>817000</v>
      </c>
    </row>
    <row r="229" spans="2:5" ht="16.5" customHeight="1">
      <c r="B229" s="280" t="s">
        <v>302</v>
      </c>
      <c r="C229" s="280">
        <v>23</v>
      </c>
      <c r="D229" s="281">
        <v>2376000</v>
      </c>
      <c r="E229" s="281">
        <v>1537500</v>
      </c>
    </row>
    <row r="230" spans="2:5" ht="16.5" customHeight="1">
      <c r="B230" s="280" t="s">
        <v>432</v>
      </c>
      <c r="C230" s="280">
        <v>23</v>
      </c>
      <c r="D230" s="281">
        <v>1729900</v>
      </c>
      <c r="E230" s="281">
        <v>906225</v>
      </c>
    </row>
    <row r="231" spans="2:5" ht="16.5" customHeight="1">
      <c r="B231" s="280" t="s">
        <v>366</v>
      </c>
      <c r="C231" s="280">
        <v>19</v>
      </c>
      <c r="D231" s="281">
        <v>10125000</v>
      </c>
      <c r="E231" s="281">
        <v>8275500</v>
      </c>
    </row>
    <row r="232" spans="2:5" ht="16.5" customHeight="1">
      <c r="B232" s="280" t="s">
        <v>301</v>
      </c>
      <c r="C232" s="280">
        <v>18</v>
      </c>
      <c r="D232" s="281">
        <v>1350000</v>
      </c>
      <c r="E232" s="281">
        <v>956850</v>
      </c>
    </row>
    <row r="233" spans="2:5" ht="16.5" customHeight="1">
      <c r="B233" s="280" t="s">
        <v>298</v>
      </c>
      <c r="C233" s="280">
        <v>18</v>
      </c>
      <c r="D233" s="281">
        <v>865000</v>
      </c>
      <c r="E233" s="281">
        <v>502500</v>
      </c>
    </row>
    <row r="234" spans="2:5" ht="16.5" customHeight="1">
      <c r="B234" s="280" t="s">
        <v>293</v>
      </c>
      <c r="C234" s="280">
        <v>16</v>
      </c>
      <c r="D234" s="281">
        <v>2800000</v>
      </c>
      <c r="E234" s="281">
        <v>1712900</v>
      </c>
    </row>
    <row r="235" spans="2:5" ht="16.5" customHeight="1">
      <c r="B235" s="280" t="s">
        <v>341</v>
      </c>
      <c r="C235" s="280">
        <v>16</v>
      </c>
      <c r="D235" s="281">
        <v>11290000</v>
      </c>
      <c r="E235" s="281">
        <v>11274950</v>
      </c>
    </row>
    <row r="236" spans="2:5" ht="16.5" customHeight="1">
      <c r="B236" s="280" t="s">
        <v>571</v>
      </c>
      <c r="C236" s="280">
        <v>16</v>
      </c>
      <c r="D236" s="281">
        <v>2160000</v>
      </c>
      <c r="E236" s="281">
        <v>2028650</v>
      </c>
    </row>
    <row r="237" spans="2:5" ht="16.5" customHeight="1">
      <c r="B237" s="280" t="s">
        <v>342</v>
      </c>
      <c r="C237" s="280">
        <v>15</v>
      </c>
      <c r="D237" s="281">
        <v>2790000</v>
      </c>
      <c r="E237" s="281">
        <v>1461500</v>
      </c>
    </row>
    <row r="238" spans="2:5" ht="16.5" customHeight="1">
      <c r="B238" s="280" t="s">
        <v>309</v>
      </c>
      <c r="C238" s="280">
        <v>13</v>
      </c>
      <c r="D238" s="281">
        <v>430000</v>
      </c>
      <c r="E238" s="281">
        <v>370250</v>
      </c>
    </row>
    <row r="239" spans="2:5" ht="16.5" customHeight="1">
      <c r="B239" s="280" t="s">
        <v>411</v>
      </c>
      <c r="C239" s="280">
        <v>13</v>
      </c>
      <c r="D239" s="281">
        <v>2490000</v>
      </c>
      <c r="E239" s="281">
        <v>156225</v>
      </c>
    </row>
    <row r="240" spans="2:5" ht="16.5" customHeight="1">
      <c r="B240" s="280" t="s">
        <v>414</v>
      </c>
      <c r="C240" s="280">
        <v>13</v>
      </c>
      <c r="D240" s="281">
        <v>830000</v>
      </c>
      <c r="E240" s="281">
        <v>393700</v>
      </c>
    </row>
    <row r="241" spans="2:5" ht="16.5" customHeight="1">
      <c r="B241" s="280" t="s">
        <v>435</v>
      </c>
      <c r="C241" s="280">
        <v>12</v>
      </c>
      <c r="D241" s="281">
        <v>2423000</v>
      </c>
      <c r="E241" s="281">
        <v>2215600</v>
      </c>
    </row>
    <row r="242" spans="2:5" ht="16.5" customHeight="1">
      <c r="B242" s="280" t="s">
        <v>422</v>
      </c>
      <c r="C242" s="280">
        <v>12</v>
      </c>
      <c r="D242" s="281">
        <v>2270000</v>
      </c>
      <c r="E242" s="281">
        <v>1598200</v>
      </c>
    </row>
    <row r="243" spans="2:5" ht="16.5" customHeight="1">
      <c r="B243" s="280" t="s">
        <v>368</v>
      </c>
      <c r="C243" s="280">
        <v>12</v>
      </c>
      <c r="D243" s="281">
        <v>1332000</v>
      </c>
      <c r="E243" s="281">
        <v>854000</v>
      </c>
    </row>
    <row r="244" spans="2:5" ht="16.5" customHeight="1">
      <c r="B244" s="280" t="s">
        <v>343</v>
      </c>
      <c r="C244" s="280">
        <v>12</v>
      </c>
      <c r="D244" s="281">
        <v>505000</v>
      </c>
      <c r="E244" s="281">
        <v>177750</v>
      </c>
    </row>
    <row r="245" spans="2:5" ht="16.5" customHeight="1">
      <c r="B245" s="280" t="s">
        <v>584</v>
      </c>
      <c r="C245" s="280">
        <v>12</v>
      </c>
      <c r="D245" s="281">
        <v>920000</v>
      </c>
      <c r="E245" s="281">
        <v>366650</v>
      </c>
    </row>
    <row r="246" spans="2:5" ht="16.5" customHeight="1">
      <c r="B246" s="280" t="s">
        <v>560</v>
      </c>
      <c r="C246" s="280">
        <v>12</v>
      </c>
      <c r="D246" s="281">
        <v>550000</v>
      </c>
      <c r="E246" s="281">
        <v>399000</v>
      </c>
    </row>
    <row r="247" spans="2:5" ht="16.5" customHeight="1">
      <c r="B247" s="280" t="s">
        <v>409</v>
      </c>
      <c r="C247" s="280">
        <v>11</v>
      </c>
      <c r="D247" s="281">
        <v>1360000</v>
      </c>
      <c r="E247" s="281">
        <v>370000</v>
      </c>
    </row>
    <row r="248" spans="2:5" ht="16.5" customHeight="1">
      <c r="B248" s="280" t="s">
        <v>407</v>
      </c>
      <c r="C248" s="280">
        <v>10</v>
      </c>
      <c r="D248" s="281">
        <v>660000</v>
      </c>
      <c r="E248" s="281">
        <v>408000</v>
      </c>
    </row>
    <row r="249" spans="2:5" ht="16.5" customHeight="1">
      <c r="B249" s="280" t="s">
        <v>428</v>
      </c>
      <c r="C249" s="280">
        <v>10</v>
      </c>
      <c r="D249" s="281">
        <v>375000</v>
      </c>
      <c r="E249" s="281">
        <v>245400</v>
      </c>
    </row>
    <row r="250" spans="2:5" ht="16.5" customHeight="1">
      <c r="B250" s="280" t="s">
        <v>572</v>
      </c>
      <c r="C250" s="280">
        <v>8</v>
      </c>
      <c r="D250" s="281">
        <v>490000</v>
      </c>
      <c r="E250" s="281">
        <v>384950</v>
      </c>
    </row>
    <row r="251" spans="2:5" ht="16.5" customHeight="1">
      <c r="B251" s="280" t="s">
        <v>413</v>
      </c>
      <c r="C251" s="280">
        <v>8</v>
      </c>
      <c r="D251" s="281">
        <v>570000</v>
      </c>
      <c r="E251" s="281">
        <v>205900</v>
      </c>
    </row>
    <row r="252" spans="2:5" ht="16.5" customHeight="1">
      <c r="B252" s="280" t="s">
        <v>574</v>
      </c>
      <c r="C252" s="280">
        <v>8</v>
      </c>
      <c r="D252" s="281">
        <v>529250</v>
      </c>
      <c r="E252" s="281">
        <v>313750</v>
      </c>
    </row>
    <row r="253" spans="2:5" ht="16.5" customHeight="1">
      <c r="B253" s="280" t="s">
        <v>424</v>
      </c>
      <c r="C253" s="280">
        <v>7</v>
      </c>
      <c r="D253" s="281">
        <v>860000</v>
      </c>
      <c r="E253" s="281">
        <v>700000</v>
      </c>
    </row>
    <row r="254" spans="2:5" ht="16.5" customHeight="1">
      <c r="B254" s="280" t="s">
        <v>431</v>
      </c>
      <c r="C254" s="280">
        <v>7</v>
      </c>
      <c r="D254" s="281">
        <v>860000</v>
      </c>
      <c r="E254" s="281">
        <v>597500</v>
      </c>
    </row>
    <row r="255" spans="2:5" ht="16.5" customHeight="1">
      <c r="B255" s="280" t="s">
        <v>421</v>
      </c>
      <c r="C255" s="280">
        <v>7</v>
      </c>
      <c r="D255" s="281">
        <v>491000</v>
      </c>
      <c r="E255" s="281">
        <v>276000</v>
      </c>
    </row>
    <row r="256" spans="2:5" s="282" customFormat="1" ht="16.5" customHeight="1">
      <c r="B256" s="280" t="s">
        <v>410</v>
      </c>
      <c r="C256" s="280">
        <v>6</v>
      </c>
      <c r="D256" s="281">
        <v>1991500</v>
      </c>
      <c r="E256" s="281">
        <v>1540500</v>
      </c>
    </row>
    <row r="257" spans="2:5" s="282" customFormat="1" ht="16.5" customHeight="1">
      <c r="B257" s="280" t="s">
        <v>569</v>
      </c>
      <c r="C257" s="280">
        <v>6</v>
      </c>
      <c r="D257" s="281">
        <v>230000</v>
      </c>
      <c r="E257" s="281">
        <v>177325</v>
      </c>
    </row>
    <row r="258" spans="2:5" s="282" customFormat="1" ht="16.5" customHeight="1">
      <c r="B258" s="280" t="s">
        <v>419</v>
      </c>
      <c r="C258" s="280">
        <v>6</v>
      </c>
      <c r="D258" s="281">
        <v>3730000</v>
      </c>
      <c r="E258" s="281">
        <v>1900800</v>
      </c>
    </row>
    <row r="259" spans="2:5" ht="16.5" customHeight="1">
      <c r="B259" s="280" t="s">
        <v>412</v>
      </c>
      <c r="C259" s="280">
        <v>6</v>
      </c>
      <c r="D259" s="281">
        <v>680000</v>
      </c>
      <c r="E259" s="281">
        <v>581000</v>
      </c>
    </row>
    <row r="260" spans="2:5" ht="16.5" customHeight="1">
      <c r="B260" s="280" t="s">
        <v>565</v>
      </c>
      <c r="C260" s="280">
        <v>6</v>
      </c>
      <c r="D260" s="281">
        <v>690000</v>
      </c>
      <c r="E260" s="281">
        <v>350850</v>
      </c>
    </row>
    <row r="261" spans="2:5" ht="16.5" customHeight="1">
      <c r="B261" s="280" t="s">
        <v>573</v>
      </c>
      <c r="C261" s="280">
        <v>5</v>
      </c>
      <c r="D261" s="281">
        <v>2750000</v>
      </c>
      <c r="E261" s="281">
        <v>2225000</v>
      </c>
    </row>
    <row r="262" spans="2:5" ht="16.5" customHeight="1">
      <c r="B262" s="280" t="s">
        <v>563</v>
      </c>
      <c r="C262" s="280">
        <v>5</v>
      </c>
      <c r="D262" s="281">
        <v>230000</v>
      </c>
      <c r="E262" s="281">
        <v>173300</v>
      </c>
    </row>
    <row r="263" spans="2:5" ht="16.5" customHeight="1">
      <c r="B263" s="280" t="s">
        <v>430</v>
      </c>
      <c r="C263" s="280">
        <v>5</v>
      </c>
      <c r="D263" s="281">
        <v>4850000</v>
      </c>
      <c r="E263" s="281">
        <v>4507500</v>
      </c>
    </row>
    <row r="264" spans="2:5" ht="16.5" customHeight="1">
      <c r="B264" s="280" t="s">
        <v>426</v>
      </c>
      <c r="C264" s="280">
        <v>4</v>
      </c>
      <c r="D264" s="281">
        <v>40000</v>
      </c>
      <c r="E264" s="281">
        <v>25000</v>
      </c>
    </row>
    <row r="265" spans="2:5" ht="16.5" customHeight="1">
      <c r="B265" s="280" t="s">
        <v>561</v>
      </c>
      <c r="C265" s="280">
        <v>4</v>
      </c>
      <c r="D265" s="281">
        <v>165000</v>
      </c>
      <c r="E265" s="281">
        <v>150500</v>
      </c>
    </row>
    <row r="266" spans="2:5" ht="16.5" customHeight="1">
      <c r="B266" s="280" t="s">
        <v>420</v>
      </c>
      <c r="C266" s="280">
        <v>4</v>
      </c>
      <c r="D266" s="281">
        <v>300000</v>
      </c>
      <c r="E266" s="281">
        <v>300000</v>
      </c>
    </row>
    <row r="267" spans="2:5" ht="16.5" customHeight="1">
      <c r="B267" s="280" t="s">
        <v>566</v>
      </c>
      <c r="C267" s="280">
        <v>4</v>
      </c>
      <c r="D267" s="281">
        <v>4650000</v>
      </c>
      <c r="E267" s="281">
        <v>4625000</v>
      </c>
    </row>
    <row r="268" spans="2:5" ht="16.5" customHeight="1">
      <c r="B268" s="280" t="s">
        <v>423</v>
      </c>
      <c r="C268" s="280">
        <v>4</v>
      </c>
      <c r="D268" s="281">
        <v>40000</v>
      </c>
      <c r="E268" s="281">
        <v>25000</v>
      </c>
    </row>
    <row r="269" spans="2:5" ht="16.5" customHeight="1">
      <c r="B269" s="280" t="s">
        <v>385</v>
      </c>
      <c r="C269" s="280">
        <v>4</v>
      </c>
      <c r="D269" s="281">
        <v>150000</v>
      </c>
      <c r="E269" s="281">
        <v>135000</v>
      </c>
    </row>
    <row r="270" spans="2:5" ht="16.5" customHeight="1">
      <c r="B270" s="280" t="s">
        <v>427</v>
      </c>
      <c r="C270" s="280">
        <v>3</v>
      </c>
      <c r="D270" s="281">
        <v>210000</v>
      </c>
      <c r="E270" s="281">
        <v>117500</v>
      </c>
    </row>
    <row r="271" spans="2:5" ht="16.5" customHeight="1">
      <c r="B271" s="280" t="s">
        <v>562</v>
      </c>
      <c r="C271" s="280">
        <v>3</v>
      </c>
      <c r="D271" s="281">
        <v>330000</v>
      </c>
      <c r="E271" s="281">
        <v>310000</v>
      </c>
    </row>
    <row r="272" spans="2:5" ht="16.5" customHeight="1">
      <c r="B272" s="280" t="s">
        <v>585</v>
      </c>
      <c r="C272" s="280">
        <v>3</v>
      </c>
      <c r="D272" s="281">
        <v>50000</v>
      </c>
      <c r="E272" s="281">
        <v>50000</v>
      </c>
    </row>
    <row r="273" spans="2:5" ht="16.5" customHeight="1">
      <c r="B273" s="280" t="s">
        <v>583</v>
      </c>
      <c r="C273" s="280">
        <v>3</v>
      </c>
      <c r="D273" s="281">
        <v>335000</v>
      </c>
      <c r="E273" s="281">
        <v>335000</v>
      </c>
    </row>
    <row r="274" spans="2:5" ht="16.5" customHeight="1">
      <c r="B274" s="280" t="s">
        <v>436</v>
      </c>
      <c r="C274" s="280">
        <v>2</v>
      </c>
      <c r="D274" s="281">
        <v>120000</v>
      </c>
      <c r="E274" s="281">
        <v>110000</v>
      </c>
    </row>
    <row r="275" spans="2:5" ht="16.5" customHeight="1">
      <c r="B275" s="280" t="s">
        <v>429</v>
      </c>
      <c r="C275" s="280">
        <v>2</v>
      </c>
      <c r="D275" s="281">
        <v>140000</v>
      </c>
      <c r="E275" s="281">
        <v>65000</v>
      </c>
    </row>
    <row r="276" spans="2:5" ht="16.5" customHeight="1">
      <c r="B276" s="280" t="s">
        <v>433</v>
      </c>
      <c r="C276" s="280">
        <v>2</v>
      </c>
      <c r="D276" s="281">
        <v>100000</v>
      </c>
      <c r="E276" s="281">
        <v>75000</v>
      </c>
    </row>
    <row r="277" spans="2:5" ht="16.5" customHeight="1">
      <c r="B277" s="280" t="s">
        <v>567</v>
      </c>
      <c r="C277" s="280">
        <v>2</v>
      </c>
      <c r="D277" s="281">
        <v>300000</v>
      </c>
      <c r="E277" s="281">
        <v>113000</v>
      </c>
    </row>
    <row r="278" spans="2:5" ht="16.5" customHeight="1">
      <c r="B278" s="280" t="s">
        <v>586</v>
      </c>
      <c r="C278" s="280">
        <v>2</v>
      </c>
      <c r="D278" s="281">
        <v>60000</v>
      </c>
      <c r="E278" s="281">
        <v>15000</v>
      </c>
    </row>
    <row r="279" spans="2:5" ht="16.5" customHeight="1">
      <c r="B279" s="280" t="s">
        <v>587</v>
      </c>
      <c r="C279" s="280">
        <v>2</v>
      </c>
      <c r="D279" s="281">
        <v>130000</v>
      </c>
      <c r="E279" s="281">
        <v>115000</v>
      </c>
    </row>
    <row r="280" spans="2:5" ht="16.5" customHeight="1">
      <c r="B280" s="280" t="s">
        <v>588</v>
      </c>
      <c r="C280" s="280">
        <v>2</v>
      </c>
      <c r="D280" s="281">
        <v>200000</v>
      </c>
      <c r="E280" s="281">
        <v>60000</v>
      </c>
    </row>
    <row r="281" spans="2:5" ht="16.5" customHeight="1">
      <c r="B281" s="280" t="s">
        <v>559</v>
      </c>
      <c r="C281" s="280">
        <v>2</v>
      </c>
      <c r="D281" s="281">
        <v>200000</v>
      </c>
      <c r="E281" s="281">
        <v>73000</v>
      </c>
    </row>
    <row r="282" spans="2:5" ht="16.5" customHeight="1">
      <c r="B282" s="280" t="s">
        <v>589</v>
      </c>
      <c r="C282" s="280">
        <v>2</v>
      </c>
      <c r="D282" s="281">
        <v>60000</v>
      </c>
      <c r="E282" s="281">
        <v>35000</v>
      </c>
    </row>
    <row r="283" spans="2:5" ht="16.5" customHeight="1">
      <c r="B283" s="280" t="s">
        <v>590</v>
      </c>
      <c r="C283" s="280">
        <v>2</v>
      </c>
      <c r="D283" s="281">
        <v>20000</v>
      </c>
      <c r="E283" s="281">
        <v>19000</v>
      </c>
    </row>
    <row r="284" spans="2:5" ht="16.5" customHeight="1">
      <c r="B284" s="280" t="s">
        <v>591</v>
      </c>
      <c r="C284" s="280">
        <v>2</v>
      </c>
      <c r="D284" s="281">
        <v>110000</v>
      </c>
      <c r="E284" s="281">
        <v>60000</v>
      </c>
    </row>
    <row r="285" spans="2:5" ht="16.5" customHeight="1">
      <c r="B285" s="280" t="s">
        <v>564</v>
      </c>
      <c r="C285" s="280">
        <v>2</v>
      </c>
      <c r="D285" s="281">
        <v>20000</v>
      </c>
      <c r="E285" s="281">
        <v>20000</v>
      </c>
    </row>
    <row r="286" spans="2:5" ht="16.5" customHeight="1">
      <c r="B286" s="280" t="s">
        <v>579</v>
      </c>
      <c r="C286" s="280">
        <v>2</v>
      </c>
      <c r="D286" s="281">
        <v>20000</v>
      </c>
      <c r="E286" s="281">
        <v>19500</v>
      </c>
    </row>
    <row r="287" spans="2:5" ht="16.5" customHeight="1">
      <c r="B287" s="280" t="s">
        <v>592</v>
      </c>
      <c r="C287" s="280">
        <v>2</v>
      </c>
      <c r="D287" s="281">
        <v>210000</v>
      </c>
      <c r="E287" s="281">
        <v>78000</v>
      </c>
    </row>
    <row r="288" spans="2:5" ht="16.5" customHeight="1">
      <c r="B288" s="280" t="s">
        <v>568</v>
      </c>
      <c r="C288" s="280">
        <v>2</v>
      </c>
      <c r="D288" s="281">
        <v>30000</v>
      </c>
      <c r="E288" s="281">
        <v>20025</v>
      </c>
    </row>
    <row r="289" spans="2:5" ht="16.5" customHeight="1">
      <c r="B289" s="280" t="s">
        <v>593</v>
      </c>
      <c r="C289" s="280">
        <v>1</v>
      </c>
      <c r="D289" s="281">
        <v>100000</v>
      </c>
      <c r="E289" s="281">
        <v>100000</v>
      </c>
    </row>
    <row r="290" spans="2:5" ht="16.5" customHeight="1">
      <c r="B290" s="280" t="s">
        <v>581</v>
      </c>
      <c r="C290" s="280">
        <v>1</v>
      </c>
      <c r="D290" s="281">
        <v>10000</v>
      </c>
      <c r="E290" s="281">
        <v>10000</v>
      </c>
    </row>
    <row r="291" spans="2:5" ht="16.5" customHeight="1">
      <c r="B291" s="280" t="s">
        <v>558</v>
      </c>
      <c r="C291" s="280">
        <v>1</v>
      </c>
      <c r="D291" s="281">
        <v>10000</v>
      </c>
      <c r="E291" s="281">
        <v>5000</v>
      </c>
    </row>
    <row r="292" spans="2:5" ht="16.5" customHeight="1">
      <c r="B292" s="280" t="s">
        <v>594</v>
      </c>
      <c r="C292" s="280">
        <v>1</v>
      </c>
      <c r="D292" s="281">
        <v>10000</v>
      </c>
      <c r="E292" s="281">
        <v>9975</v>
      </c>
    </row>
    <row r="293" spans="2:5" ht="16.5" customHeight="1">
      <c r="B293" s="280" t="s">
        <v>595</v>
      </c>
      <c r="C293" s="280">
        <v>1</v>
      </c>
      <c r="D293" s="281">
        <v>20000</v>
      </c>
      <c r="E293" s="281">
        <v>14000</v>
      </c>
    </row>
    <row r="294" spans="2:5" ht="16.5" customHeight="1">
      <c r="B294" s="280" t="s">
        <v>596</v>
      </c>
      <c r="C294" s="280">
        <v>1</v>
      </c>
      <c r="D294" s="281">
        <v>10000</v>
      </c>
      <c r="E294" s="281">
        <v>5000</v>
      </c>
    </row>
    <row r="295" spans="2:5" ht="16.5" customHeight="1">
      <c r="B295" s="280" t="s">
        <v>597</v>
      </c>
      <c r="C295" s="280">
        <v>1</v>
      </c>
      <c r="D295" s="281">
        <v>100000</v>
      </c>
      <c r="E295" s="281">
        <v>90000</v>
      </c>
    </row>
    <row r="296" spans="2:5" ht="16.5" customHeight="1">
      <c r="B296" s="280" t="s">
        <v>598</v>
      </c>
      <c r="C296" s="280">
        <v>1</v>
      </c>
      <c r="D296" s="281">
        <v>100000</v>
      </c>
      <c r="E296" s="281">
        <v>100000</v>
      </c>
    </row>
    <row r="297" spans="2:5" ht="16.5" customHeight="1">
      <c r="B297" s="280" t="s">
        <v>599</v>
      </c>
      <c r="C297" s="280">
        <v>1</v>
      </c>
      <c r="D297" s="281">
        <v>40000</v>
      </c>
      <c r="E297" s="281">
        <v>20000</v>
      </c>
    </row>
    <row r="298" spans="2:5" ht="16.5" customHeight="1">
      <c r="B298" s="280" t="s">
        <v>600</v>
      </c>
      <c r="C298" s="280">
        <v>1</v>
      </c>
      <c r="D298" s="281">
        <v>300000</v>
      </c>
      <c r="E298" s="281">
        <v>300000</v>
      </c>
    </row>
    <row r="299" spans="2:5" ht="16.5" customHeight="1">
      <c r="B299" s="280" t="s">
        <v>601</v>
      </c>
      <c r="C299" s="280">
        <v>1</v>
      </c>
      <c r="D299" s="281">
        <v>20000</v>
      </c>
      <c r="E299" s="281">
        <v>10000</v>
      </c>
    </row>
    <row r="300" spans="2:5" ht="16.5" customHeight="1">
      <c r="B300" s="280" t="s">
        <v>602</v>
      </c>
      <c r="C300" s="280">
        <v>1</v>
      </c>
      <c r="D300" s="281">
        <v>50000</v>
      </c>
      <c r="E300" s="281">
        <v>50000</v>
      </c>
    </row>
    <row r="301" spans="2:5" ht="16.5" customHeight="1">
      <c r="B301" s="280" t="s">
        <v>603</v>
      </c>
      <c r="C301" s="280">
        <v>1</v>
      </c>
      <c r="D301" s="281">
        <v>100000</v>
      </c>
      <c r="E301" s="281">
        <v>100000</v>
      </c>
    </row>
    <row r="302" spans="2:5" ht="16.5" customHeight="1">
      <c r="B302" s="280" t="s">
        <v>434</v>
      </c>
      <c r="C302" s="280">
        <v>1</v>
      </c>
      <c r="D302" s="281">
        <v>100000</v>
      </c>
      <c r="E302" s="281">
        <v>100000</v>
      </c>
    </row>
    <row r="303" spans="2:5" s="282" customFormat="1" ht="16.5" customHeight="1">
      <c r="B303" s="280" t="s">
        <v>604</v>
      </c>
      <c r="C303" s="280">
        <v>1</v>
      </c>
      <c r="D303" s="281">
        <v>10000</v>
      </c>
      <c r="E303" s="281">
        <v>4900</v>
      </c>
    </row>
    <row r="304" spans="2:5" s="282" customFormat="1" ht="16.5" customHeight="1">
      <c r="B304" s="280" t="s">
        <v>605</v>
      </c>
      <c r="C304" s="280">
        <v>1</v>
      </c>
      <c r="D304" s="281">
        <v>100000</v>
      </c>
      <c r="E304" s="281">
        <v>90000</v>
      </c>
    </row>
    <row r="305" spans="2:5" ht="16.5" customHeight="1">
      <c r="B305" s="280" t="s">
        <v>606</v>
      </c>
      <c r="C305" s="280">
        <v>1</v>
      </c>
      <c r="D305" s="281">
        <v>10000</v>
      </c>
      <c r="E305" s="281">
        <v>2000</v>
      </c>
    </row>
    <row r="306" spans="2:5" ht="16.5" customHeight="1">
      <c r="B306" s="280" t="s">
        <v>437</v>
      </c>
      <c r="C306" s="280">
        <v>1</v>
      </c>
      <c r="D306" s="281">
        <v>40000</v>
      </c>
      <c r="E306" s="281">
        <v>10000</v>
      </c>
    </row>
    <row r="307" spans="2:5" ht="16.5" customHeight="1">
      <c r="B307" s="280" t="s">
        <v>607</v>
      </c>
      <c r="C307" s="280">
        <v>1</v>
      </c>
      <c r="D307" s="281">
        <v>10000000</v>
      </c>
      <c r="E307" s="281">
        <v>100000</v>
      </c>
    </row>
    <row r="308" spans="2:5" ht="16.5" customHeight="1">
      <c r="B308" s="280" t="s">
        <v>608</v>
      </c>
      <c r="C308" s="280">
        <v>1</v>
      </c>
      <c r="D308" s="281">
        <v>100000</v>
      </c>
      <c r="E308" s="281">
        <v>100000</v>
      </c>
    </row>
    <row r="309" spans="2:5" ht="16.5" customHeight="1">
      <c r="B309" s="280" t="s">
        <v>609</v>
      </c>
      <c r="C309" s="280">
        <v>1</v>
      </c>
      <c r="D309" s="281">
        <v>80000</v>
      </c>
      <c r="E309" s="281">
        <v>40000</v>
      </c>
    </row>
    <row r="310" spans="2:5" ht="16.5" customHeight="1">
      <c r="B310" s="280" t="s">
        <v>610</v>
      </c>
      <c r="C310" s="280">
        <v>1</v>
      </c>
      <c r="D310" s="281">
        <v>200000</v>
      </c>
      <c r="E310" s="281">
        <v>160000</v>
      </c>
    </row>
    <row r="311" spans="2:5" ht="16.5" customHeight="1">
      <c r="B311" s="280" t="s">
        <v>611</v>
      </c>
      <c r="C311" s="280">
        <v>1</v>
      </c>
      <c r="D311" s="281">
        <v>10000</v>
      </c>
      <c r="E311" s="281">
        <v>50000</v>
      </c>
    </row>
    <row r="312" spans="2:5" ht="16.5" customHeight="1">
      <c r="B312" s="280" t="s">
        <v>612</v>
      </c>
      <c r="C312" s="280">
        <v>1</v>
      </c>
      <c r="D312" s="281">
        <v>10000</v>
      </c>
      <c r="E312" s="281">
        <v>5000</v>
      </c>
    </row>
    <row r="313" spans="2:5" ht="16.5" customHeight="1">
      <c r="B313" s="280" t="s">
        <v>613</v>
      </c>
      <c r="C313" s="280">
        <v>1</v>
      </c>
      <c r="D313" s="281">
        <v>100000</v>
      </c>
      <c r="E313" s="281">
        <v>50000</v>
      </c>
    </row>
    <row r="314" spans="2:5" s="282" customFormat="1" ht="16.5" customHeight="1">
      <c r="B314" s="280" t="s">
        <v>614</v>
      </c>
      <c r="C314" s="280">
        <v>1</v>
      </c>
      <c r="D314" s="281">
        <v>400000</v>
      </c>
      <c r="E314" s="281">
        <v>400000</v>
      </c>
    </row>
    <row r="315" spans="2:5" ht="16.5" customHeight="1">
      <c r="B315" s="280" t="s">
        <v>615</v>
      </c>
      <c r="C315" s="280">
        <v>1</v>
      </c>
      <c r="D315" s="281">
        <v>100000</v>
      </c>
      <c r="E315" s="281">
        <v>50000</v>
      </c>
    </row>
    <row r="316" spans="2:5" ht="16.5" customHeight="1">
      <c r="B316" s="550" t="s">
        <v>31</v>
      </c>
      <c r="C316" s="550"/>
      <c r="D316" s="550"/>
      <c r="E316" s="132">
        <f>SUM(E200:E315)</f>
        <v>515426325</v>
      </c>
    </row>
    <row r="317" spans="2:5" ht="16.5" customHeight="1">
      <c r="B317" s="3" t="s">
        <v>18</v>
      </c>
      <c r="C317" s="3"/>
      <c r="D317" s="3"/>
      <c r="E317" s="282"/>
    </row>
    <row r="318" spans="2:5" ht="16.5" customHeight="1">
      <c r="B318" s="162" t="s">
        <v>253</v>
      </c>
      <c r="C318" s="162"/>
      <c r="D318" s="162"/>
      <c r="E318" s="162"/>
    </row>
  </sheetData>
  <sheetProtection/>
  <mergeCells count="27">
    <mergeCell ref="B5:B7"/>
    <mergeCell ref="C5:C7"/>
    <mergeCell ref="D5:D7"/>
    <mergeCell ref="E5:E7"/>
    <mergeCell ref="A1:F1"/>
    <mergeCell ref="A2:F2"/>
    <mergeCell ref="B4:E4"/>
    <mergeCell ref="B108:D108"/>
    <mergeCell ref="B38:D38"/>
    <mergeCell ref="B47:E47"/>
    <mergeCell ref="B48:B50"/>
    <mergeCell ref="C48:C50"/>
    <mergeCell ref="D48:D50"/>
    <mergeCell ref="E48:E50"/>
    <mergeCell ref="A112:F112"/>
    <mergeCell ref="B113:E113"/>
    <mergeCell ref="B114:B116"/>
    <mergeCell ref="C114:C116"/>
    <mergeCell ref="D114:D116"/>
    <mergeCell ref="E114:E116"/>
    <mergeCell ref="B316:D316"/>
    <mergeCell ref="B194:D194"/>
    <mergeCell ref="B196:E196"/>
    <mergeCell ref="B197:B199"/>
    <mergeCell ref="C197:C199"/>
    <mergeCell ref="D197:D199"/>
    <mergeCell ref="E197:E199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&amp;L17.01.2014&amp;CTÜRKİYE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46" max="146" width="4.28125" style="0" bestFit="1" customWidth="1"/>
    <col min="147" max="147" width="41.8515625" style="0" customWidth="1"/>
    <col min="148" max="148" width="12.140625" style="0" customWidth="1"/>
    <col min="149" max="149" width="13.140625" style="0" customWidth="1"/>
    <col min="150" max="150" width="17.140625" style="0" customWidth="1"/>
  </cols>
  <sheetData>
    <row r="1" spans="1:6" ht="18.75" thickBot="1">
      <c r="A1" s="350" t="s">
        <v>443</v>
      </c>
      <c r="B1" s="350"/>
      <c r="C1" s="350"/>
      <c r="D1" s="350"/>
      <c r="E1" s="350"/>
      <c r="F1" s="350"/>
    </row>
    <row r="2" spans="1:6" s="282" customFormat="1" ht="18">
      <c r="A2" s="82"/>
      <c r="B2" s="82"/>
      <c r="C2" s="82"/>
      <c r="D2" s="82"/>
      <c r="E2" s="82"/>
      <c r="F2" s="82"/>
    </row>
    <row r="3" spans="1:6" s="282" customFormat="1" ht="18">
      <c r="A3" s="82"/>
      <c r="B3" s="82"/>
      <c r="C3" s="82"/>
      <c r="D3" s="82"/>
      <c r="E3" s="82"/>
      <c r="F3" s="82"/>
    </row>
    <row r="4" spans="1:5" ht="15" customHeight="1">
      <c r="A4" s="545" t="s">
        <v>459</v>
      </c>
      <c r="B4" s="545"/>
      <c r="C4" s="545"/>
      <c r="D4" s="545"/>
      <c r="E4" s="545"/>
    </row>
    <row r="5" spans="1:5" ht="15" customHeight="1">
      <c r="A5" s="545"/>
      <c r="B5" s="545"/>
      <c r="C5" s="545"/>
      <c r="D5" s="545"/>
      <c r="E5" s="545"/>
    </row>
    <row r="6" spans="1:5" s="282" customFormat="1" ht="15" customHeight="1">
      <c r="A6" s="295"/>
      <c r="B6" s="295"/>
      <c r="C6" s="295"/>
      <c r="D6" s="295"/>
      <c r="E6" s="295"/>
    </row>
    <row r="7" spans="2:5" ht="15">
      <c r="B7" s="448" t="s">
        <v>134</v>
      </c>
      <c r="C7" s="448"/>
      <c r="D7" s="448"/>
      <c r="E7" s="448"/>
    </row>
    <row r="8" spans="2:5" ht="15.75" customHeight="1">
      <c r="B8" s="128"/>
      <c r="C8" s="128"/>
      <c r="D8" s="128"/>
      <c r="E8" s="128"/>
    </row>
    <row r="9" spans="1:5" ht="15" customHeight="1">
      <c r="A9" s="540" t="s">
        <v>135</v>
      </c>
      <c r="B9" s="540" t="s">
        <v>627</v>
      </c>
      <c r="C9" s="540" t="s">
        <v>248</v>
      </c>
      <c r="D9" s="540" t="s">
        <v>249</v>
      </c>
      <c r="E9" s="540" t="s">
        <v>250</v>
      </c>
    </row>
    <row r="10" spans="1:5" ht="45" customHeight="1">
      <c r="A10" s="540"/>
      <c r="B10" s="540"/>
      <c r="C10" s="540"/>
      <c r="D10" s="541"/>
      <c r="E10" s="541"/>
    </row>
    <row r="11" spans="1:5" ht="15" customHeight="1">
      <c r="A11" s="540"/>
      <c r="B11" s="540"/>
      <c r="C11" s="540"/>
      <c r="D11" s="541"/>
      <c r="E11" s="541"/>
    </row>
    <row r="12" spans="1:5" ht="32.25" customHeight="1">
      <c r="A12" s="220">
        <v>1</v>
      </c>
      <c r="B12" s="290" t="s">
        <v>378</v>
      </c>
      <c r="C12" s="134">
        <v>63</v>
      </c>
      <c r="D12" s="135">
        <v>25080000</v>
      </c>
      <c r="E12" s="135">
        <v>16470751</v>
      </c>
    </row>
    <row r="13" spans="1:5" ht="19.5" customHeight="1">
      <c r="A13" s="220">
        <v>2</v>
      </c>
      <c r="B13" s="290" t="s">
        <v>379</v>
      </c>
      <c r="C13" s="134">
        <v>41</v>
      </c>
      <c r="D13" s="135">
        <v>37727600</v>
      </c>
      <c r="E13" s="135">
        <v>23136800</v>
      </c>
    </row>
    <row r="14" spans="1:5" ht="30" customHeight="1">
      <c r="A14" s="220">
        <v>3</v>
      </c>
      <c r="B14" s="179" t="s">
        <v>344</v>
      </c>
      <c r="C14" s="134">
        <v>23</v>
      </c>
      <c r="D14" s="135">
        <v>3975000</v>
      </c>
      <c r="E14" s="135">
        <v>3174500</v>
      </c>
    </row>
    <row r="15" spans="1:5" ht="30">
      <c r="A15" s="220">
        <v>4</v>
      </c>
      <c r="B15" s="179" t="s">
        <v>345</v>
      </c>
      <c r="C15" s="134">
        <v>22</v>
      </c>
      <c r="D15" s="135">
        <v>6530000</v>
      </c>
      <c r="E15" s="135">
        <v>6093300</v>
      </c>
    </row>
    <row r="16" spans="1:5" ht="30">
      <c r="A16" s="220">
        <v>5</v>
      </c>
      <c r="B16" s="179" t="s">
        <v>348</v>
      </c>
      <c r="C16" s="134">
        <v>21</v>
      </c>
      <c r="D16" s="135">
        <v>13400000</v>
      </c>
      <c r="E16" s="135">
        <v>12001332</v>
      </c>
    </row>
    <row r="17" spans="1:5" ht="21.75" customHeight="1">
      <c r="A17" s="220">
        <v>6</v>
      </c>
      <c r="B17" s="291" t="s">
        <v>349</v>
      </c>
      <c r="C17" s="134">
        <v>20</v>
      </c>
      <c r="D17" s="135">
        <v>2402500</v>
      </c>
      <c r="E17" s="135">
        <v>1460150</v>
      </c>
    </row>
    <row r="18" spans="1:5" ht="20.25" customHeight="1">
      <c r="A18" s="220">
        <v>7</v>
      </c>
      <c r="B18" s="291" t="s">
        <v>347</v>
      </c>
      <c r="C18" s="134">
        <v>16</v>
      </c>
      <c r="D18" s="135">
        <v>5050000</v>
      </c>
      <c r="E18" s="135">
        <v>2277000</v>
      </c>
    </row>
    <row r="19" spans="1:5" ht="28.5" customHeight="1">
      <c r="A19" s="220">
        <v>8</v>
      </c>
      <c r="B19" s="179" t="s">
        <v>380</v>
      </c>
      <c r="C19" s="134">
        <v>16</v>
      </c>
      <c r="D19" s="135">
        <v>143500164</v>
      </c>
      <c r="E19" s="135">
        <v>108353242</v>
      </c>
    </row>
    <row r="20" spans="1:5" ht="28.5" customHeight="1">
      <c r="A20" s="220">
        <v>9</v>
      </c>
      <c r="B20" s="179" t="s">
        <v>351</v>
      </c>
      <c r="C20" s="134">
        <v>14</v>
      </c>
      <c r="D20" s="135">
        <v>3160000</v>
      </c>
      <c r="E20" s="135">
        <v>1665917</v>
      </c>
    </row>
    <row r="21" spans="1:5" ht="18.75" customHeight="1">
      <c r="A21" s="220">
        <v>10</v>
      </c>
      <c r="B21" s="291" t="s">
        <v>346</v>
      </c>
      <c r="C21" s="134">
        <v>14</v>
      </c>
      <c r="D21" s="135">
        <v>3940000</v>
      </c>
      <c r="E21" s="135">
        <v>3422500</v>
      </c>
    </row>
    <row r="22" spans="1:5" ht="34.5" customHeight="1">
      <c r="A22" s="220">
        <v>11</v>
      </c>
      <c r="B22" s="179" t="s">
        <v>356</v>
      </c>
      <c r="C22" s="134">
        <v>10</v>
      </c>
      <c r="D22" s="135">
        <v>1286000</v>
      </c>
      <c r="E22" s="135">
        <v>497600</v>
      </c>
    </row>
    <row r="23" spans="1:5" ht="15">
      <c r="A23" s="220">
        <v>12</v>
      </c>
      <c r="B23" s="179" t="s">
        <v>369</v>
      </c>
      <c r="C23" s="134">
        <v>10</v>
      </c>
      <c r="D23" s="135">
        <v>7750000</v>
      </c>
      <c r="E23" s="135">
        <v>5330500</v>
      </c>
    </row>
    <row r="24" spans="1:5" ht="15">
      <c r="A24" s="220">
        <v>13</v>
      </c>
      <c r="B24" s="179" t="s">
        <v>381</v>
      </c>
      <c r="C24" s="136">
        <v>10</v>
      </c>
      <c r="D24" s="137">
        <v>830000</v>
      </c>
      <c r="E24" s="137">
        <v>327400</v>
      </c>
    </row>
    <row r="25" spans="1:6" ht="20.25" customHeight="1">
      <c r="A25" s="220">
        <v>14</v>
      </c>
      <c r="B25" s="291" t="s">
        <v>352</v>
      </c>
      <c r="C25" s="136">
        <v>9</v>
      </c>
      <c r="D25" s="137">
        <v>2250000</v>
      </c>
      <c r="E25" s="137">
        <v>1138350</v>
      </c>
      <c r="F25" s="282"/>
    </row>
    <row r="26" spans="1:5" ht="20.25" customHeight="1">
      <c r="A26" s="220">
        <v>15</v>
      </c>
      <c r="B26" s="291" t="s">
        <v>354</v>
      </c>
      <c r="C26" s="136">
        <v>9</v>
      </c>
      <c r="D26" s="137">
        <v>23597500</v>
      </c>
      <c r="E26" s="137">
        <v>21530600</v>
      </c>
    </row>
    <row r="27" spans="1:5" ht="21" customHeight="1">
      <c r="A27" s="220">
        <v>16</v>
      </c>
      <c r="B27" s="291" t="s">
        <v>416</v>
      </c>
      <c r="C27" s="136">
        <v>9</v>
      </c>
      <c r="D27" s="137">
        <v>19050000</v>
      </c>
      <c r="E27" s="137">
        <v>9679100</v>
      </c>
    </row>
    <row r="28" spans="1:5" ht="32.25" customHeight="1">
      <c r="A28" s="220">
        <v>17</v>
      </c>
      <c r="B28" s="179" t="s">
        <v>350</v>
      </c>
      <c r="C28" s="136">
        <v>9</v>
      </c>
      <c r="D28" s="137">
        <v>21383201</v>
      </c>
      <c r="E28" s="137">
        <v>1408267</v>
      </c>
    </row>
    <row r="29" spans="1:5" ht="20.25" customHeight="1">
      <c r="A29" s="220">
        <v>18</v>
      </c>
      <c r="B29" s="291" t="s">
        <v>358</v>
      </c>
      <c r="C29" s="136">
        <v>8</v>
      </c>
      <c r="D29" s="137">
        <v>1025000</v>
      </c>
      <c r="E29" s="137">
        <v>483750</v>
      </c>
    </row>
    <row r="30" spans="1:5" ht="19.5" customHeight="1">
      <c r="A30" s="220">
        <v>19</v>
      </c>
      <c r="B30" s="291" t="s">
        <v>415</v>
      </c>
      <c r="C30" s="136">
        <v>8</v>
      </c>
      <c r="D30" s="137">
        <v>23500000</v>
      </c>
      <c r="E30" s="137">
        <v>23181000</v>
      </c>
    </row>
    <row r="31" spans="1:5" ht="17.25" customHeight="1">
      <c r="A31" s="220">
        <v>20</v>
      </c>
      <c r="B31" s="291" t="s">
        <v>353</v>
      </c>
      <c r="C31" s="136">
        <v>8</v>
      </c>
      <c r="D31" s="137">
        <v>2250000</v>
      </c>
      <c r="E31" s="137">
        <v>1870000</v>
      </c>
    </row>
    <row r="32" spans="1:5" ht="18.75" customHeight="1">
      <c r="A32" s="547" t="s">
        <v>31</v>
      </c>
      <c r="B32" s="552"/>
      <c r="C32" s="548"/>
      <c r="D32" s="549"/>
      <c r="E32" s="132">
        <f>SUM(E12:E31)</f>
        <v>243502059</v>
      </c>
    </row>
    <row r="33" spans="2:5" ht="15">
      <c r="B33" s="3" t="s">
        <v>18</v>
      </c>
      <c r="C33" s="3"/>
      <c r="D33" s="3"/>
      <c r="E33" s="138"/>
    </row>
    <row r="34" spans="2:5" ht="15">
      <c r="B34" s="3"/>
      <c r="C34" s="3"/>
      <c r="D34" s="3"/>
      <c r="E34" s="129"/>
    </row>
    <row r="35" spans="2:5" ht="15">
      <c r="B35" s="3"/>
      <c r="C35" s="3"/>
      <c r="D35" s="3"/>
      <c r="E35" s="129"/>
    </row>
    <row r="36" spans="2:5" ht="15">
      <c r="B36" s="448" t="s">
        <v>143</v>
      </c>
      <c r="C36" s="448"/>
      <c r="D36" s="448"/>
      <c r="E36" s="448"/>
    </row>
    <row r="37" ht="15.75" customHeight="1"/>
    <row r="38" spans="1:5" ht="30" customHeight="1">
      <c r="A38" s="540" t="s">
        <v>135</v>
      </c>
      <c r="B38" s="540" t="s">
        <v>627</v>
      </c>
      <c r="C38" s="540" t="s">
        <v>248</v>
      </c>
      <c r="D38" s="540" t="s">
        <v>249</v>
      </c>
      <c r="E38" s="540" t="s">
        <v>250</v>
      </c>
    </row>
    <row r="39" spans="1:5" ht="33" customHeight="1">
      <c r="A39" s="540"/>
      <c r="B39" s="540"/>
      <c r="C39" s="540"/>
      <c r="D39" s="541"/>
      <c r="E39" s="541"/>
    </row>
    <row r="40" spans="1:5" ht="0.75" customHeight="1" hidden="1">
      <c r="A40" s="540"/>
      <c r="B40" s="540"/>
      <c r="C40" s="540"/>
      <c r="D40" s="541"/>
      <c r="E40" s="541"/>
    </row>
    <row r="41" spans="1:5" ht="30">
      <c r="A41" s="133">
        <v>1</v>
      </c>
      <c r="B41" s="179" t="s">
        <v>348</v>
      </c>
      <c r="C41" s="134">
        <v>240</v>
      </c>
      <c r="D41" s="135">
        <v>28117013</v>
      </c>
      <c r="E41" s="135">
        <v>25093402</v>
      </c>
    </row>
    <row r="42" spans="1:5" ht="30">
      <c r="A42" s="133">
        <v>2</v>
      </c>
      <c r="B42" s="179" t="s">
        <v>378</v>
      </c>
      <c r="C42" s="134">
        <v>238</v>
      </c>
      <c r="D42" s="135">
        <v>49379025</v>
      </c>
      <c r="E42" s="135">
        <v>37160141</v>
      </c>
    </row>
    <row r="43" spans="1:5" ht="15.75" customHeight="1">
      <c r="A43" s="133">
        <v>3</v>
      </c>
      <c r="B43" s="179" t="s">
        <v>381</v>
      </c>
      <c r="C43" s="134">
        <v>100</v>
      </c>
      <c r="D43" s="135">
        <v>7550830</v>
      </c>
      <c r="E43" s="135">
        <v>6427027</v>
      </c>
    </row>
    <row r="44" spans="1:5" ht="15">
      <c r="A44" s="133">
        <v>4</v>
      </c>
      <c r="B44" s="179" t="s">
        <v>352</v>
      </c>
      <c r="C44" s="134">
        <v>75</v>
      </c>
      <c r="D44" s="135">
        <v>4804002</v>
      </c>
      <c r="E44" s="135">
        <v>4528301</v>
      </c>
    </row>
    <row r="45" spans="1:5" ht="16.5" customHeight="1">
      <c r="A45" s="133">
        <v>5</v>
      </c>
      <c r="B45" s="179" t="s">
        <v>346</v>
      </c>
      <c r="C45" s="134">
        <v>71</v>
      </c>
      <c r="D45" s="135">
        <v>39563004</v>
      </c>
      <c r="E45" s="135">
        <v>37034553</v>
      </c>
    </row>
    <row r="46" spans="1:5" ht="30.75" customHeight="1">
      <c r="A46" s="133">
        <v>6</v>
      </c>
      <c r="B46" s="179" t="s">
        <v>344</v>
      </c>
      <c r="C46" s="134">
        <v>68</v>
      </c>
      <c r="D46" s="135">
        <v>4222004</v>
      </c>
      <c r="E46" s="135">
        <v>3065653</v>
      </c>
    </row>
    <row r="47" spans="1:5" ht="29.25" customHeight="1">
      <c r="A47" s="133">
        <v>7</v>
      </c>
      <c r="B47" s="179" t="s">
        <v>351</v>
      </c>
      <c r="C47" s="134">
        <v>63</v>
      </c>
      <c r="D47" s="135">
        <v>6130003</v>
      </c>
      <c r="E47" s="135">
        <v>5116727</v>
      </c>
    </row>
    <row r="48" spans="1:5" ht="33.75" customHeight="1">
      <c r="A48" s="133">
        <v>8</v>
      </c>
      <c r="B48" s="179" t="s">
        <v>345</v>
      </c>
      <c r="C48" s="134">
        <v>53</v>
      </c>
      <c r="D48" s="135">
        <v>3767007</v>
      </c>
      <c r="E48" s="135">
        <v>2943731</v>
      </c>
    </row>
    <row r="49" spans="1:5" ht="18" customHeight="1">
      <c r="A49" s="133">
        <v>9</v>
      </c>
      <c r="B49" s="288" t="s">
        <v>353</v>
      </c>
      <c r="C49" s="134">
        <v>52</v>
      </c>
      <c r="D49" s="135">
        <v>12430002</v>
      </c>
      <c r="E49" s="135">
        <v>11003502</v>
      </c>
    </row>
    <row r="50" spans="1:5" ht="21.75" customHeight="1">
      <c r="A50" s="133">
        <v>10</v>
      </c>
      <c r="B50" s="291" t="s">
        <v>358</v>
      </c>
      <c r="C50" s="134">
        <v>51</v>
      </c>
      <c r="D50" s="135">
        <v>5690001</v>
      </c>
      <c r="E50" s="135">
        <v>4149084</v>
      </c>
    </row>
    <row r="51" spans="1:5" ht="28.5" customHeight="1">
      <c r="A51" s="133">
        <v>11</v>
      </c>
      <c r="B51" s="288" t="s">
        <v>355</v>
      </c>
      <c r="C51" s="134">
        <v>51</v>
      </c>
      <c r="D51" s="135">
        <v>12790000</v>
      </c>
      <c r="E51" s="135">
        <v>11654200</v>
      </c>
    </row>
    <row r="52" spans="1:5" ht="31.5" customHeight="1">
      <c r="A52" s="133">
        <v>12</v>
      </c>
      <c r="B52" s="179" t="s">
        <v>357</v>
      </c>
      <c r="C52" s="134">
        <v>46</v>
      </c>
      <c r="D52" s="135">
        <v>6618000</v>
      </c>
      <c r="E52" s="135">
        <v>6216525</v>
      </c>
    </row>
    <row r="53" spans="1:5" ht="18" customHeight="1">
      <c r="A53" s="133">
        <v>13</v>
      </c>
      <c r="B53" s="288" t="s">
        <v>379</v>
      </c>
      <c r="C53" s="136">
        <v>39</v>
      </c>
      <c r="D53" s="137">
        <v>2630538</v>
      </c>
      <c r="E53" s="137">
        <v>1707173</v>
      </c>
    </row>
    <row r="54" spans="1:5" ht="18.75" customHeight="1">
      <c r="A54" s="133">
        <v>14</v>
      </c>
      <c r="B54" s="179" t="s">
        <v>354</v>
      </c>
      <c r="C54" s="136">
        <v>38</v>
      </c>
      <c r="D54" s="137">
        <v>9515024</v>
      </c>
      <c r="E54" s="137">
        <v>8952522</v>
      </c>
    </row>
    <row r="55" spans="1:5" ht="16.5" customHeight="1">
      <c r="A55" s="133">
        <v>15</v>
      </c>
      <c r="B55" s="179" t="s">
        <v>349</v>
      </c>
      <c r="C55" s="136">
        <v>37</v>
      </c>
      <c r="D55" s="137">
        <v>3260002</v>
      </c>
      <c r="E55" s="137">
        <v>2984201</v>
      </c>
    </row>
    <row r="56" spans="1:5" ht="16.5" customHeight="1">
      <c r="A56" s="133">
        <v>16</v>
      </c>
      <c r="B56" s="179" t="s">
        <v>416</v>
      </c>
      <c r="C56" s="136">
        <v>36</v>
      </c>
      <c r="D56" s="137">
        <v>10759719</v>
      </c>
      <c r="E56" s="137">
        <v>9672835</v>
      </c>
    </row>
    <row r="57" spans="1:5" ht="19.5" customHeight="1">
      <c r="A57" s="133">
        <v>17</v>
      </c>
      <c r="B57" s="288" t="s">
        <v>370</v>
      </c>
      <c r="C57" s="136">
        <v>35</v>
      </c>
      <c r="D57" s="137">
        <v>11820000</v>
      </c>
      <c r="E57" s="137">
        <v>6233800</v>
      </c>
    </row>
    <row r="58" spans="1:5" ht="16.5" customHeight="1">
      <c r="A58" s="133">
        <v>18</v>
      </c>
      <c r="B58" s="179" t="s">
        <v>359</v>
      </c>
      <c r="C58" s="136">
        <v>33</v>
      </c>
      <c r="D58" s="137">
        <v>3538000</v>
      </c>
      <c r="E58" s="137">
        <v>3195120</v>
      </c>
    </row>
    <row r="59" spans="1:5" ht="45">
      <c r="A59" s="133">
        <v>19</v>
      </c>
      <c r="B59" s="179" t="s">
        <v>382</v>
      </c>
      <c r="C59" s="136">
        <v>30</v>
      </c>
      <c r="D59" s="137">
        <v>12910000</v>
      </c>
      <c r="E59" s="137">
        <v>2740000</v>
      </c>
    </row>
    <row r="60" spans="1:5" ht="30">
      <c r="A60" s="133">
        <v>20</v>
      </c>
      <c r="B60" s="179" t="s">
        <v>438</v>
      </c>
      <c r="C60" s="136">
        <v>30</v>
      </c>
      <c r="D60" s="137">
        <v>3610000</v>
      </c>
      <c r="E60" s="137">
        <v>2950830</v>
      </c>
    </row>
    <row r="61" spans="1:5" ht="15" customHeight="1">
      <c r="A61" s="547" t="s">
        <v>31</v>
      </c>
      <c r="B61" s="552"/>
      <c r="C61" s="548"/>
      <c r="D61" s="549"/>
      <c r="E61" s="132">
        <f>SUM(E41:E60)</f>
        <v>192829327</v>
      </c>
    </row>
    <row r="62" spans="1:2" ht="15">
      <c r="A62" s="3"/>
      <c r="B62" s="3" t="s">
        <v>18</v>
      </c>
    </row>
  </sheetData>
  <sheetProtection/>
  <mergeCells count="16">
    <mergeCell ref="A61:D61"/>
    <mergeCell ref="A32:D32"/>
    <mergeCell ref="B36:E36"/>
    <mergeCell ref="A38:A40"/>
    <mergeCell ref="B38:B40"/>
    <mergeCell ref="C38:C40"/>
    <mergeCell ref="D38:D40"/>
    <mergeCell ref="E38:E40"/>
    <mergeCell ref="A1:F1"/>
    <mergeCell ref="A4:E5"/>
    <mergeCell ref="B7:E7"/>
    <mergeCell ref="A9:A11"/>
    <mergeCell ref="B9:B11"/>
    <mergeCell ref="C9:C11"/>
    <mergeCell ref="D9:D11"/>
    <mergeCell ref="E9:E1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&amp;L17.01.2014&amp;CTÜRKİYE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50" t="s">
        <v>441</v>
      </c>
      <c r="B1" s="350"/>
      <c r="C1" s="350"/>
    </row>
    <row r="7" ht="15">
      <c r="B7" s="1"/>
    </row>
    <row r="8" ht="18">
      <c r="B8" s="142" t="s">
        <v>258</v>
      </c>
    </row>
    <row r="9" ht="15.75" thickBot="1"/>
    <row r="10" spans="1:3" ht="15.75">
      <c r="A10" s="143"/>
      <c r="B10" s="144"/>
      <c r="C10" s="145"/>
    </row>
    <row r="11" spans="1:3" ht="25.5">
      <c r="A11" s="146"/>
      <c r="B11" s="147"/>
      <c r="C11" s="148" t="s">
        <v>259</v>
      </c>
    </row>
    <row r="12" spans="1:3" ht="15">
      <c r="A12" s="146"/>
      <c r="B12" s="149" t="s">
        <v>0</v>
      </c>
      <c r="C12" s="150">
        <v>3</v>
      </c>
    </row>
    <row r="13" spans="1:3" ht="15.75">
      <c r="A13" s="151"/>
      <c r="B13" s="149" t="s">
        <v>260</v>
      </c>
      <c r="C13" s="152" t="s">
        <v>261</v>
      </c>
    </row>
    <row r="14" spans="1:3" ht="15.75">
      <c r="A14" s="151"/>
      <c r="B14" s="153" t="s">
        <v>262</v>
      </c>
      <c r="C14" s="150">
        <v>7</v>
      </c>
    </row>
    <row r="15" spans="1:3" ht="13.5" customHeight="1">
      <c r="A15" s="151"/>
      <c r="B15" s="153" t="s">
        <v>263</v>
      </c>
      <c r="C15" s="152">
        <v>8</v>
      </c>
    </row>
    <row r="16" spans="1:3" ht="15" customHeight="1">
      <c r="A16" s="154"/>
      <c r="B16" s="153" t="s">
        <v>361</v>
      </c>
      <c r="C16" s="150">
        <v>9</v>
      </c>
    </row>
    <row r="17" spans="1:3" ht="15.75">
      <c r="A17" s="154"/>
      <c r="B17" s="155" t="s">
        <v>264</v>
      </c>
      <c r="C17" s="150">
        <v>10</v>
      </c>
    </row>
    <row r="18" spans="1:3" ht="15.75">
      <c r="A18" s="154"/>
      <c r="B18" s="149" t="s">
        <v>265</v>
      </c>
      <c r="C18" s="150">
        <v>11</v>
      </c>
    </row>
    <row r="19" spans="1:3" ht="15">
      <c r="A19" s="156"/>
      <c r="B19" s="149" t="s">
        <v>266</v>
      </c>
      <c r="C19" s="157">
        <v>12</v>
      </c>
    </row>
    <row r="20" spans="1:3" ht="15">
      <c r="A20" s="156"/>
      <c r="B20" s="149" t="s">
        <v>267</v>
      </c>
      <c r="C20" s="157" t="s">
        <v>268</v>
      </c>
    </row>
    <row r="21" spans="1:3" s="282" customFormat="1" ht="15">
      <c r="A21" s="156"/>
      <c r="B21" s="149" t="s">
        <v>377</v>
      </c>
      <c r="C21" s="157" t="s">
        <v>270</v>
      </c>
    </row>
    <row r="22" spans="1:3" ht="15">
      <c r="A22" s="156"/>
      <c r="B22" s="149" t="s">
        <v>269</v>
      </c>
      <c r="C22" s="157" t="s">
        <v>272</v>
      </c>
    </row>
    <row r="23" spans="1:3" ht="15">
      <c r="A23" s="156"/>
      <c r="B23" s="149" t="s">
        <v>271</v>
      </c>
      <c r="C23" s="157" t="s">
        <v>374</v>
      </c>
    </row>
    <row r="24" spans="1:3" ht="15">
      <c r="A24" s="156"/>
      <c r="B24" s="149" t="s">
        <v>331</v>
      </c>
      <c r="C24" s="157" t="s">
        <v>375</v>
      </c>
    </row>
    <row r="25" spans="1:3" ht="15">
      <c r="A25" s="156"/>
      <c r="B25" s="149" t="s">
        <v>273</v>
      </c>
      <c r="C25" s="157" t="s">
        <v>376</v>
      </c>
    </row>
    <row r="26" spans="1:3" ht="15">
      <c r="A26" s="156"/>
      <c r="B26" s="149" t="s">
        <v>274</v>
      </c>
      <c r="C26" s="157" t="s">
        <v>388</v>
      </c>
    </row>
    <row r="27" spans="1:3" ht="15">
      <c r="A27" s="156"/>
      <c r="B27" s="149" t="s">
        <v>275</v>
      </c>
      <c r="C27" s="157" t="s">
        <v>619</v>
      </c>
    </row>
    <row r="28" spans="1:3" ht="15">
      <c r="A28" s="156"/>
      <c r="B28" s="153" t="s">
        <v>276</v>
      </c>
      <c r="C28" s="157" t="s">
        <v>620</v>
      </c>
    </row>
    <row r="29" spans="1:3" ht="15.75" thickBot="1">
      <c r="A29" s="158"/>
      <c r="B29" s="159"/>
      <c r="C29" s="160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55" t="s">
        <v>621</v>
      </c>
      <c r="B2" s="355"/>
      <c r="C2" s="355"/>
      <c r="D2" s="355"/>
      <c r="E2" s="355"/>
      <c r="F2" s="355"/>
      <c r="G2" s="355"/>
      <c r="H2" s="355"/>
      <c r="I2" s="340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61" t="s">
        <v>0</v>
      </c>
      <c r="D6" s="361"/>
      <c r="E6" s="361"/>
      <c r="F6" s="361"/>
    </row>
    <row r="8" ht="15.75" thickBot="1"/>
    <row r="9" spans="1:8" ht="16.5" thickBot="1">
      <c r="A9" s="362"/>
      <c r="B9" s="363"/>
      <c r="C9" s="366" t="s">
        <v>1</v>
      </c>
      <c r="D9" s="367"/>
      <c r="E9" s="367"/>
      <c r="F9" s="367"/>
      <c r="G9" s="368"/>
      <c r="H9" s="351" t="s">
        <v>2</v>
      </c>
    </row>
    <row r="10" spans="1:8" ht="16.5" thickBot="1">
      <c r="A10" s="364"/>
      <c r="B10" s="365"/>
      <c r="C10" s="211" t="s">
        <v>3</v>
      </c>
      <c r="D10" s="209" t="s">
        <v>4</v>
      </c>
      <c r="E10" s="209" t="s">
        <v>5</v>
      </c>
      <c r="F10" s="209" t="s">
        <v>6</v>
      </c>
      <c r="G10" s="210" t="s">
        <v>7</v>
      </c>
      <c r="H10" s="352"/>
    </row>
    <row r="11" spans="1:8" ht="15" customHeight="1">
      <c r="A11" s="353" t="s">
        <v>8</v>
      </c>
      <c r="B11" s="194" t="s">
        <v>9</v>
      </c>
      <c r="C11" s="189">
        <v>860</v>
      </c>
      <c r="D11" s="182">
        <v>0</v>
      </c>
      <c r="E11" s="182">
        <v>0</v>
      </c>
      <c r="F11" s="182">
        <v>3435</v>
      </c>
      <c r="G11" s="204">
        <v>56</v>
      </c>
      <c r="H11" s="203">
        <v>4351</v>
      </c>
    </row>
    <row r="12" spans="1:8" ht="15.75" customHeight="1" thickBot="1">
      <c r="A12" s="354"/>
      <c r="B12" s="195" t="s">
        <v>10</v>
      </c>
      <c r="C12" s="190">
        <v>836630584</v>
      </c>
      <c r="D12" s="187">
        <v>0</v>
      </c>
      <c r="E12" s="187">
        <v>0</v>
      </c>
      <c r="F12" s="181">
        <v>406870600</v>
      </c>
      <c r="G12" s="223" t="s">
        <v>417</v>
      </c>
      <c r="H12" s="221">
        <v>1243501184</v>
      </c>
    </row>
    <row r="13" spans="1:8" ht="15" customHeight="1">
      <c r="A13" s="358" t="s">
        <v>11</v>
      </c>
      <c r="B13" s="196" t="s">
        <v>12</v>
      </c>
      <c r="C13" s="189">
        <v>0</v>
      </c>
      <c r="D13" s="182">
        <v>2</v>
      </c>
      <c r="E13" s="182">
        <v>0</v>
      </c>
      <c r="F13" s="182">
        <v>228</v>
      </c>
      <c r="G13" s="204">
        <v>1</v>
      </c>
      <c r="H13" s="203">
        <v>231</v>
      </c>
    </row>
    <row r="14" spans="1:8" ht="15" customHeight="1">
      <c r="A14" s="359"/>
      <c r="B14" s="197" t="s">
        <v>13</v>
      </c>
      <c r="C14" s="191">
        <v>230</v>
      </c>
      <c r="D14" s="2">
        <v>0</v>
      </c>
      <c r="E14" s="2">
        <v>0</v>
      </c>
      <c r="F14" s="2">
        <v>1</v>
      </c>
      <c r="G14" s="205">
        <v>0</v>
      </c>
      <c r="H14" s="203">
        <v>231</v>
      </c>
    </row>
    <row r="15" spans="1:8" ht="15.75" customHeight="1" thickBot="1">
      <c r="A15" s="360"/>
      <c r="B15" s="228" t="s">
        <v>14</v>
      </c>
      <c r="C15" s="229">
        <v>720899452</v>
      </c>
      <c r="D15" s="230">
        <v>0</v>
      </c>
      <c r="E15" s="230">
        <v>0</v>
      </c>
      <c r="F15" s="230">
        <v>10000</v>
      </c>
      <c r="G15" s="284">
        <v>0</v>
      </c>
      <c r="H15" s="221">
        <v>720909542</v>
      </c>
    </row>
    <row r="16" spans="1:8" ht="15.75" customHeight="1">
      <c r="A16" s="356" t="s">
        <v>15</v>
      </c>
      <c r="B16" s="227" t="s">
        <v>9</v>
      </c>
      <c r="C16" s="271">
        <v>622</v>
      </c>
      <c r="D16" s="272">
        <v>4</v>
      </c>
      <c r="E16" s="272">
        <v>1</v>
      </c>
      <c r="F16" s="272">
        <v>2586</v>
      </c>
      <c r="G16" s="273">
        <v>0</v>
      </c>
      <c r="H16" s="274">
        <v>3213</v>
      </c>
    </row>
    <row r="17" spans="1:8" ht="15.75" customHeight="1">
      <c r="A17" s="357"/>
      <c r="B17" s="198" t="s">
        <v>304</v>
      </c>
      <c r="C17" s="189">
        <v>21214913050</v>
      </c>
      <c r="D17" s="182">
        <v>5952200</v>
      </c>
      <c r="E17" s="182">
        <v>1000</v>
      </c>
      <c r="F17" s="231">
        <v>2503122832</v>
      </c>
      <c r="G17" s="204">
        <v>0</v>
      </c>
      <c r="H17" s="203">
        <v>23723989082</v>
      </c>
    </row>
    <row r="18" spans="1:8" ht="15.75" thickBot="1">
      <c r="A18" s="354"/>
      <c r="B18" s="195" t="s">
        <v>14</v>
      </c>
      <c r="C18" s="192">
        <v>43880934639</v>
      </c>
      <c r="D18" s="183">
        <v>37200000</v>
      </c>
      <c r="E18" s="183">
        <v>500000</v>
      </c>
      <c r="F18" s="184">
        <v>5692917321</v>
      </c>
      <c r="G18" s="206">
        <v>0</v>
      </c>
      <c r="H18" s="221">
        <v>49611552681</v>
      </c>
    </row>
    <row r="19" spans="1:8" ht="15">
      <c r="A19" s="358" t="s">
        <v>16</v>
      </c>
      <c r="B19" s="199" t="s">
        <v>9</v>
      </c>
      <c r="C19" s="189">
        <v>26</v>
      </c>
      <c r="D19" s="182">
        <v>0</v>
      </c>
      <c r="E19" s="182">
        <v>0</v>
      </c>
      <c r="F19" s="182">
        <v>26</v>
      </c>
      <c r="G19" s="204">
        <v>0</v>
      </c>
      <c r="H19" s="203">
        <v>52</v>
      </c>
    </row>
    <row r="20" spans="1:8" ht="15">
      <c r="A20" s="359"/>
      <c r="B20" s="200" t="s">
        <v>304</v>
      </c>
      <c r="C20" s="191">
        <v>1591056805</v>
      </c>
      <c r="D20" s="2">
        <v>0</v>
      </c>
      <c r="E20" s="2">
        <v>0</v>
      </c>
      <c r="F20" s="2">
        <v>91629275</v>
      </c>
      <c r="G20" s="205">
        <v>0</v>
      </c>
      <c r="H20" s="203">
        <v>1682686080</v>
      </c>
    </row>
    <row r="21" spans="1:8" ht="15.75" thickBot="1">
      <c r="A21" s="360"/>
      <c r="B21" s="201" t="s">
        <v>14</v>
      </c>
      <c r="C21" s="190">
        <v>602740548</v>
      </c>
      <c r="D21" s="180">
        <v>0</v>
      </c>
      <c r="E21" s="180">
        <v>0</v>
      </c>
      <c r="F21" s="181">
        <v>30992100</v>
      </c>
      <c r="G21" s="207">
        <v>0</v>
      </c>
      <c r="H21" s="221">
        <v>633732648</v>
      </c>
    </row>
    <row r="22" spans="1:8" ht="16.5" thickBot="1">
      <c r="A22" s="188" t="s">
        <v>17</v>
      </c>
      <c r="B22" s="202" t="s">
        <v>9</v>
      </c>
      <c r="C22" s="193">
        <v>300</v>
      </c>
      <c r="D22" s="185">
        <v>12</v>
      </c>
      <c r="E22" s="185">
        <v>0</v>
      </c>
      <c r="F22" s="186">
        <v>2088</v>
      </c>
      <c r="G22" s="208">
        <v>210</v>
      </c>
      <c r="H22" s="226">
        <v>2610</v>
      </c>
    </row>
    <row r="24" spans="1:2" ht="15">
      <c r="A24" s="176" t="s">
        <v>18</v>
      </c>
      <c r="B24" s="176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&amp;L17.01.2014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7" sqref="A7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64" width="9.140625" style="5" customWidth="1"/>
    <col min="165" max="165" width="19.421875" style="5" customWidth="1"/>
    <col min="166" max="166" width="5.7109375" style="5" bestFit="1" customWidth="1"/>
    <col min="167" max="167" width="10.140625" style="5" customWidth="1"/>
    <col min="168" max="169" width="4.28125" style="5" bestFit="1" customWidth="1"/>
    <col min="170" max="170" width="11.57421875" style="5" customWidth="1"/>
    <col min="171" max="171" width="11.28125" style="5" customWidth="1"/>
    <col min="172" max="172" width="11.7109375" style="5" customWidth="1"/>
    <col min="173" max="16384" width="6.7109375" style="5" customWidth="1"/>
  </cols>
  <sheetData>
    <row r="1" spans="1:9" ht="15.75" customHeight="1" thickBot="1">
      <c r="A1" s="372" t="s">
        <v>442</v>
      </c>
      <c r="B1" s="350"/>
      <c r="C1" s="350"/>
      <c r="D1" s="350"/>
      <c r="E1" s="350"/>
      <c r="F1" s="350"/>
      <c r="G1" s="350"/>
      <c r="H1" s="350"/>
      <c r="I1" s="350"/>
    </row>
    <row r="2" spans="1:9" ht="15.75" customHeight="1" thickBot="1">
      <c r="A2" s="373" t="s">
        <v>19</v>
      </c>
      <c r="B2" s="373"/>
      <c r="C2" s="373"/>
      <c r="D2" s="373"/>
      <c r="E2" s="373"/>
      <c r="F2" s="373"/>
      <c r="G2" s="373"/>
      <c r="H2" s="373"/>
      <c r="I2" s="373"/>
    </row>
    <row r="3" spans="1:9" ht="9.75" customHeight="1">
      <c r="A3" s="374" t="s">
        <v>622</v>
      </c>
      <c r="B3" s="377" t="s">
        <v>8</v>
      </c>
      <c r="C3" s="377"/>
      <c r="D3" s="377" t="s">
        <v>11</v>
      </c>
      <c r="E3" s="377"/>
      <c r="F3" s="377"/>
      <c r="G3" s="163" t="s">
        <v>20</v>
      </c>
      <c r="H3" s="163" t="s">
        <v>21</v>
      </c>
      <c r="I3" s="6" t="s">
        <v>17</v>
      </c>
    </row>
    <row r="4" spans="1:9" ht="12.75" customHeight="1">
      <c r="A4" s="375"/>
      <c r="B4" s="7"/>
      <c r="C4" s="8"/>
      <c r="D4" s="378" t="s">
        <v>9</v>
      </c>
      <c r="E4" s="378"/>
      <c r="F4" s="9"/>
      <c r="G4" s="7"/>
      <c r="H4" s="7"/>
      <c r="I4" s="10"/>
    </row>
    <row r="5" spans="1:9" ht="9.75" customHeight="1">
      <c r="A5" s="375"/>
      <c r="B5" s="164" t="s">
        <v>9</v>
      </c>
      <c r="C5" s="164" t="s">
        <v>10</v>
      </c>
      <c r="D5" s="378"/>
      <c r="E5" s="378"/>
      <c r="F5" s="11" t="s">
        <v>14</v>
      </c>
      <c r="G5" s="164" t="s">
        <v>9</v>
      </c>
      <c r="H5" s="164" t="s">
        <v>9</v>
      </c>
      <c r="I5" s="12" t="s">
        <v>9</v>
      </c>
    </row>
    <row r="6" spans="1:9" ht="9.75" thickBot="1">
      <c r="A6" s="376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4351</v>
      </c>
      <c r="C7" s="17">
        <f>C14+C21+C28+C35+C42+C49+C56+C63+C71+C78+C85+C92+C99+C106+C113+C120+C127+C137+C144+C151+C158</f>
        <v>1243501184</v>
      </c>
      <c r="D7" s="17">
        <f aca="true" t="shared" si="0" ref="D7:I7">D14+D21+D28+D35+D42+D49+D56+D63+D71+D78+D85+D92+D99+D106+D113+D120+D127+D137+D144+D151+D158</f>
        <v>231</v>
      </c>
      <c r="E7" s="17">
        <f t="shared" si="0"/>
        <v>231</v>
      </c>
      <c r="F7" s="17">
        <f>F14+F21+F28+F35+F42+F49+F56+F63+F71+F78+F85+F92+F99+F106+F113+F120+F127+F137+F144+F151+F158</f>
        <v>720909542</v>
      </c>
      <c r="G7" s="17">
        <f t="shared" si="0"/>
        <v>3213</v>
      </c>
      <c r="H7" s="17">
        <f t="shared" si="0"/>
        <v>52</v>
      </c>
      <c r="I7" s="212">
        <f t="shared" si="0"/>
        <v>2610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860</v>
      </c>
      <c r="C8" s="17">
        <f t="shared" si="1"/>
        <v>836630584</v>
      </c>
      <c r="D8" s="17">
        <f t="shared" si="1"/>
        <v>0</v>
      </c>
      <c r="E8" s="17">
        <f t="shared" si="1"/>
        <v>230</v>
      </c>
      <c r="F8" s="17">
        <f t="shared" si="1"/>
        <v>720899542</v>
      </c>
      <c r="G8" s="17">
        <f t="shared" si="1"/>
        <v>622</v>
      </c>
      <c r="H8" s="17">
        <f t="shared" si="1"/>
        <v>26</v>
      </c>
      <c r="I8" s="213">
        <f t="shared" si="1"/>
        <v>300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0</v>
      </c>
      <c r="C9" s="17">
        <f t="shared" si="2"/>
        <v>0</v>
      </c>
      <c r="D9" s="17">
        <f t="shared" si="2"/>
        <v>2</v>
      </c>
      <c r="E9" s="17">
        <f t="shared" si="2"/>
        <v>0</v>
      </c>
      <c r="F9" s="17">
        <f t="shared" si="2"/>
        <v>0</v>
      </c>
      <c r="G9" s="17">
        <f t="shared" si="2"/>
        <v>4</v>
      </c>
      <c r="H9" s="17">
        <f t="shared" si="2"/>
        <v>0</v>
      </c>
      <c r="I9" s="213">
        <f t="shared" si="2"/>
        <v>12</v>
      </c>
    </row>
    <row r="10" spans="1:9" s="18" customFormat="1" ht="11.25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1</v>
      </c>
      <c r="H10" s="17">
        <f t="shared" si="3"/>
        <v>0</v>
      </c>
      <c r="I10" s="213">
        <f t="shared" si="3"/>
        <v>0</v>
      </c>
    </row>
    <row r="11" spans="1:9" s="18" customFormat="1" ht="11.25">
      <c r="A11" s="16" t="s">
        <v>28</v>
      </c>
      <c r="B11" s="17">
        <f aca="true" t="shared" si="4" ref="B11:I11">B18+B25+B32+B39+B46+B53+B60+B67+B75+B82+B89+B96+B103+B110+B117+B124+B131+B141+B148+B155+B162</f>
        <v>3435</v>
      </c>
      <c r="C11" s="17">
        <f t="shared" si="4"/>
        <v>406870600</v>
      </c>
      <c r="D11" s="17">
        <f t="shared" si="4"/>
        <v>228</v>
      </c>
      <c r="E11" s="17">
        <f t="shared" si="4"/>
        <v>1</v>
      </c>
      <c r="F11" s="17">
        <f t="shared" si="4"/>
        <v>10000</v>
      </c>
      <c r="G11" s="17">
        <f t="shared" si="4"/>
        <v>2586</v>
      </c>
      <c r="H11" s="17">
        <f t="shared" si="4"/>
        <v>26</v>
      </c>
      <c r="I11" s="213">
        <f t="shared" si="4"/>
        <v>2088</v>
      </c>
    </row>
    <row r="12" spans="1:9" s="18" customFormat="1" ht="12" thickBot="1">
      <c r="A12" s="19" t="s">
        <v>29</v>
      </c>
      <c r="B12" s="17">
        <f aca="true" t="shared" si="5" ref="B12:I12">B19+B26+B33+B40+B47+B54+B61+B68+B76+B83+B90+B97+B104+B111+B118+B125+B132+B142+B149+B156+B163</f>
        <v>56</v>
      </c>
      <c r="C12" s="17">
        <f t="shared" si="5"/>
        <v>0</v>
      </c>
      <c r="D12" s="17">
        <f t="shared" si="5"/>
        <v>1</v>
      </c>
      <c r="E12" s="17">
        <f t="shared" si="5"/>
        <v>0</v>
      </c>
      <c r="F12" s="17">
        <f t="shared" si="5"/>
        <v>0</v>
      </c>
      <c r="G12" s="17">
        <f t="shared" si="5"/>
        <v>0</v>
      </c>
      <c r="H12" s="17">
        <f t="shared" si="5"/>
        <v>0</v>
      </c>
      <c r="I12" s="214">
        <f t="shared" si="5"/>
        <v>210</v>
      </c>
    </row>
    <row r="13" spans="1:9" s="18" customFormat="1" ht="12.75" customHeight="1" thickBot="1">
      <c r="A13" s="369" t="s">
        <v>30</v>
      </c>
      <c r="B13" s="370"/>
      <c r="C13" s="370"/>
      <c r="D13" s="370"/>
      <c r="E13" s="370"/>
      <c r="F13" s="370"/>
      <c r="G13" s="370"/>
      <c r="H13" s="370"/>
      <c r="I13" s="371"/>
    </row>
    <row r="14" spans="1:9" s="18" customFormat="1" ht="11.25" customHeight="1">
      <c r="A14" s="20" t="s">
        <v>31</v>
      </c>
      <c r="B14" s="21">
        <v>83</v>
      </c>
      <c r="C14" s="21">
        <v>7623500</v>
      </c>
      <c r="D14" s="21">
        <v>3</v>
      </c>
      <c r="E14" s="21">
        <v>3</v>
      </c>
      <c r="F14" s="21">
        <v>7100000</v>
      </c>
      <c r="G14" s="21">
        <v>35</v>
      </c>
      <c r="H14" s="21">
        <v>0</v>
      </c>
      <c r="I14" s="215">
        <v>26</v>
      </c>
    </row>
    <row r="15" spans="1:9" s="18" customFormat="1" ht="11.25">
      <c r="A15" s="20" t="s">
        <v>32</v>
      </c>
      <c r="B15" s="22">
        <v>13</v>
      </c>
      <c r="C15" s="23">
        <v>2525000</v>
      </c>
      <c r="D15" s="24">
        <v>0</v>
      </c>
      <c r="E15" s="25">
        <v>3</v>
      </c>
      <c r="F15" s="26">
        <v>7100000</v>
      </c>
      <c r="G15" s="25">
        <v>9</v>
      </c>
      <c r="H15" s="24">
        <v>0</v>
      </c>
      <c r="I15" s="27">
        <v>2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59</v>
      </c>
      <c r="C18" s="23">
        <v>5098500</v>
      </c>
      <c r="D18" s="24">
        <v>3</v>
      </c>
      <c r="E18" s="24">
        <v>0</v>
      </c>
      <c r="F18" s="23">
        <v>0</v>
      </c>
      <c r="G18" s="25">
        <v>26</v>
      </c>
      <c r="H18" s="24">
        <v>0</v>
      </c>
      <c r="I18" s="27">
        <v>15</v>
      </c>
      <c r="J18" s="29"/>
    </row>
    <row r="19" spans="1:9" ht="12" thickBot="1">
      <c r="A19" s="30" t="s">
        <v>29</v>
      </c>
      <c r="B19" s="31">
        <v>11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9</v>
      </c>
    </row>
    <row r="20" spans="1:9" ht="12.75" customHeight="1" thickBot="1">
      <c r="A20" s="369" t="s">
        <v>36</v>
      </c>
      <c r="B20" s="380"/>
      <c r="C20" s="380"/>
      <c r="D20" s="380"/>
      <c r="E20" s="380"/>
      <c r="F20" s="380"/>
      <c r="G20" s="380"/>
      <c r="H20" s="380"/>
      <c r="I20" s="382"/>
    </row>
    <row r="21" spans="1:9" ht="11.25" customHeight="1">
      <c r="A21" s="20" t="s">
        <v>31</v>
      </c>
      <c r="B21" s="21">
        <v>42</v>
      </c>
      <c r="C21" s="21">
        <v>4031000</v>
      </c>
      <c r="D21" s="21">
        <v>2</v>
      </c>
      <c r="E21" s="21">
        <v>2</v>
      </c>
      <c r="F21" s="21">
        <v>4300000</v>
      </c>
      <c r="G21" s="21">
        <v>31</v>
      </c>
      <c r="H21" s="21">
        <v>1</v>
      </c>
      <c r="I21" s="215">
        <v>19</v>
      </c>
    </row>
    <row r="22" spans="1:9" ht="11.25">
      <c r="A22" s="20" t="s">
        <v>32</v>
      </c>
      <c r="B22" s="22">
        <v>11</v>
      </c>
      <c r="C22" s="23">
        <v>1401000</v>
      </c>
      <c r="D22" s="24">
        <v>0</v>
      </c>
      <c r="E22" s="25">
        <v>2</v>
      </c>
      <c r="F22" s="26">
        <v>4300000</v>
      </c>
      <c r="G22" s="25">
        <v>19</v>
      </c>
      <c r="H22" s="24">
        <v>0</v>
      </c>
      <c r="I22" s="28">
        <v>10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31</v>
      </c>
      <c r="C25" s="23">
        <v>2630000</v>
      </c>
      <c r="D25" s="24">
        <v>2</v>
      </c>
      <c r="E25" s="25">
        <v>0</v>
      </c>
      <c r="F25" s="26">
        <v>0</v>
      </c>
      <c r="G25" s="25">
        <v>12</v>
      </c>
      <c r="H25" s="24">
        <v>1</v>
      </c>
      <c r="I25" s="28">
        <v>9</v>
      </c>
    </row>
    <row r="26" spans="1:9" ht="12" thickBot="1">
      <c r="A26" s="30" t="s">
        <v>29</v>
      </c>
      <c r="B26" s="31"/>
      <c r="C26" s="32"/>
      <c r="D26" s="33"/>
      <c r="E26" s="33"/>
      <c r="F26" s="32"/>
      <c r="G26" s="33"/>
      <c r="H26" s="33">
        <v>0</v>
      </c>
      <c r="I26" s="36">
        <v>0</v>
      </c>
    </row>
    <row r="27" spans="1:9" ht="12" customHeight="1" thickBot="1">
      <c r="A27" s="369" t="s">
        <v>37</v>
      </c>
      <c r="B27" s="380"/>
      <c r="C27" s="380"/>
      <c r="D27" s="380"/>
      <c r="E27" s="380"/>
      <c r="F27" s="380"/>
      <c r="G27" s="380"/>
      <c r="H27" s="380"/>
      <c r="I27" s="382"/>
    </row>
    <row r="28" spans="1:9" ht="11.25">
      <c r="A28" s="20" t="s">
        <v>31</v>
      </c>
      <c r="B28" s="21">
        <v>600</v>
      </c>
      <c r="C28" s="21">
        <v>105580655</v>
      </c>
      <c r="D28" s="21">
        <v>32</v>
      </c>
      <c r="E28" s="21">
        <v>32</v>
      </c>
      <c r="F28" s="21">
        <v>86473500</v>
      </c>
      <c r="G28" s="21">
        <v>676</v>
      </c>
      <c r="H28" s="21">
        <v>12</v>
      </c>
      <c r="I28" s="215">
        <v>375</v>
      </c>
    </row>
    <row r="29" spans="1:9" ht="11.25">
      <c r="A29" s="20" t="s">
        <v>32</v>
      </c>
      <c r="B29" s="22">
        <v>98</v>
      </c>
      <c r="C29" s="23">
        <v>29768205</v>
      </c>
      <c r="D29" s="24">
        <v>0</v>
      </c>
      <c r="E29" s="25">
        <v>32</v>
      </c>
      <c r="F29" s="26">
        <v>86473500</v>
      </c>
      <c r="G29" s="25">
        <v>130</v>
      </c>
      <c r="H29" s="24">
        <v>4</v>
      </c>
      <c r="I29" s="27">
        <v>48</v>
      </c>
    </row>
    <row r="30" spans="1:9" ht="11.25">
      <c r="A30" s="20" t="s">
        <v>33</v>
      </c>
      <c r="B30" s="22">
        <v>0</v>
      </c>
      <c r="C30" s="23">
        <v>0</v>
      </c>
      <c r="D30" s="24">
        <v>0</v>
      </c>
      <c r="E30" s="24">
        <v>0</v>
      </c>
      <c r="F30" s="23">
        <v>0</v>
      </c>
      <c r="G30" s="24">
        <v>1</v>
      </c>
      <c r="H30" s="24">
        <v>0</v>
      </c>
      <c r="I30" s="27">
        <v>2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35</v>
      </c>
      <c r="B32" s="22">
        <v>501</v>
      </c>
      <c r="C32" s="23">
        <v>75812450</v>
      </c>
      <c r="D32" s="24">
        <v>32</v>
      </c>
      <c r="E32" s="25">
        <v>0</v>
      </c>
      <c r="F32" s="26">
        <v>0</v>
      </c>
      <c r="G32" s="25">
        <v>545</v>
      </c>
      <c r="H32" s="24">
        <v>8</v>
      </c>
      <c r="I32" s="27">
        <v>322</v>
      </c>
    </row>
    <row r="33" spans="1:9" ht="12" thickBot="1">
      <c r="A33" s="30" t="s">
        <v>29</v>
      </c>
      <c r="B33" s="31">
        <v>1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3</v>
      </c>
    </row>
    <row r="34" spans="1:9" ht="12.75" customHeight="1" thickBot="1">
      <c r="A34" s="369" t="s">
        <v>38</v>
      </c>
      <c r="B34" s="380"/>
      <c r="C34" s="380"/>
      <c r="D34" s="380"/>
      <c r="E34" s="380"/>
      <c r="F34" s="380"/>
      <c r="G34" s="380"/>
      <c r="H34" s="380"/>
      <c r="I34" s="382"/>
    </row>
    <row r="35" spans="1:9" ht="11.25" customHeight="1">
      <c r="A35" s="20" t="s">
        <v>31</v>
      </c>
      <c r="B35" s="21">
        <v>172</v>
      </c>
      <c r="C35" s="21">
        <v>35048500</v>
      </c>
      <c r="D35" s="21">
        <v>11</v>
      </c>
      <c r="E35" s="21">
        <v>11</v>
      </c>
      <c r="F35" s="21">
        <v>50015000</v>
      </c>
      <c r="G35" s="21">
        <v>56</v>
      </c>
      <c r="H35" s="21">
        <v>3</v>
      </c>
      <c r="I35" s="215">
        <v>39</v>
      </c>
    </row>
    <row r="36" spans="1:9" ht="11.25">
      <c r="A36" s="20" t="s">
        <v>32</v>
      </c>
      <c r="B36" s="22">
        <v>143</v>
      </c>
      <c r="C36" s="23">
        <v>31735000</v>
      </c>
      <c r="D36" s="24">
        <v>0</v>
      </c>
      <c r="E36" s="25">
        <v>11</v>
      </c>
      <c r="F36" s="26">
        <v>50015000</v>
      </c>
      <c r="G36" s="25">
        <v>41</v>
      </c>
      <c r="H36" s="24">
        <v>3</v>
      </c>
      <c r="I36" s="27">
        <v>12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29</v>
      </c>
      <c r="C39" s="23">
        <v>3313500</v>
      </c>
      <c r="D39" s="24">
        <v>11</v>
      </c>
      <c r="E39" s="24">
        <v>0</v>
      </c>
      <c r="F39" s="23">
        <v>0</v>
      </c>
      <c r="G39" s="25">
        <v>15</v>
      </c>
      <c r="H39" s="24">
        <v>0</v>
      </c>
      <c r="I39" s="27">
        <v>27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69" t="s">
        <v>39</v>
      </c>
      <c r="B41" s="380"/>
      <c r="C41" s="380"/>
      <c r="D41" s="380"/>
      <c r="E41" s="380"/>
      <c r="F41" s="380"/>
      <c r="G41" s="380"/>
      <c r="H41" s="380"/>
      <c r="I41" s="382"/>
    </row>
    <row r="42" spans="1:9" ht="11.25" customHeight="1">
      <c r="A42" s="20" t="s">
        <v>31</v>
      </c>
      <c r="B42" s="21">
        <v>21</v>
      </c>
      <c r="C42" s="21">
        <v>5400000</v>
      </c>
      <c r="D42" s="21">
        <v>2</v>
      </c>
      <c r="E42" s="21">
        <v>2</v>
      </c>
      <c r="F42" s="21">
        <v>750000</v>
      </c>
      <c r="G42" s="21">
        <v>12</v>
      </c>
      <c r="H42" s="21">
        <v>0</v>
      </c>
      <c r="I42" s="215">
        <v>2</v>
      </c>
    </row>
    <row r="43" spans="1:9" ht="11.25">
      <c r="A43" s="20" t="s">
        <v>32</v>
      </c>
      <c r="B43" s="22">
        <v>5</v>
      </c>
      <c r="C43" s="23">
        <v>3350000</v>
      </c>
      <c r="D43" s="24">
        <v>0</v>
      </c>
      <c r="E43" s="24">
        <v>2</v>
      </c>
      <c r="F43" s="23">
        <v>750000</v>
      </c>
      <c r="G43" s="25">
        <v>6</v>
      </c>
      <c r="H43" s="24">
        <v>0</v>
      </c>
      <c r="I43" s="27">
        <v>0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16</v>
      </c>
      <c r="C46" s="23">
        <v>2050000</v>
      </c>
      <c r="D46" s="24">
        <v>2</v>
      </c>
      <c r="E46" s="24">
        <v>0</v>
      </c>
      <c r="F46" s="23">
        <v>0</v>
      </c>
      <c r="G46" s="25">
        <v>6</v>
      </c>
      <c r="H46" s="24">
        <v>0</v>
      </c>
      <c r="I46" s="27">
        <v>2</v>
      </c>
    </row>
    <row r="47" spans="1:9" ht="12" thickBot="1">
      <c r="A47" s="30" t="s">
        <v>29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69" t="s">
        <v>40</v>
      </c>
      <c r="B48" s="380"/>
      <c r="C48" s="380"/>
      <c r="D48" s="380"/>
      <c r="E48" s="380"/>
      <c r="F48" s="380"/>
      <c r="G48" s="380"/>
      <c r="H48" s="380"/>
      <c r="I48" s="382"/>
    </row>
    <row r="49" spans="1:9" ht="11.25">
      <c r="A49" s="20" t="s">
        <v>31</v>
      </c>
      <c r="B49" s="21">
        <v>712</v>
      </c>
      <c r="C49" s="21">
        <v>242497058</v>
      </c>
      <c r="D49" s="21">
        <v>44</v>
      </c>
      <c r="E49" s="21">
        <v>44</v>
      </c>
      <c r="F49" s="21">
        <v>160239500</v>
      </c>
      <c r="G49" s="21">
        <v>454</v>
      </c>
      <c r="H49" s="21">
        <v>5</v>
      </c>
      <c r="I49" s="215">
        <v>476</v>
      </c>
    </row>
    <row r="50" spans="1:10" ht="11.25">
      <c r="A50" s="20" t="s">
        <v>32</v>
      </c>
      <c r="B50" s="37">
        <v>157</v>
      </c>
      <c r="C50" s="26">
        <v>166177058</v>
      </c>
      <c r="D50" s="24">
        <v>0</v>
      </c>
      <c r="E50" s="24">
        <v>44</v>
      </c>
      <c r="F50" s="23">
        <v>160239500</v>
      </c>
      <c r="G50" s="25">
        <v>82</v>
      </c>
      <c r="H50" s="24">
        <v>1</v>
      </c>
      <c r="I50" s="27">
        <v>48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1</v>
      </c>
      <c r="H51" s="24">
        <v>0</v>
      </c>
      <c r="I51" s="27">
        <v>0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527</v>
      </c>
      <c r="C53" s="26">
        <v>76320000</v>
      </c>
      <c r="D53" s="24">
        <v>43</v>
      </c>
      <c r="E53" s="25">
        <v>0</v>
      </c>
      <c r="F53" s="26">
        <v>0</v>
      </c>
      <c r="G53" s="25">
        <v>371</v>
      </c>
      <c r="H53" s="24">
        <v>4</v>
      </c>
      <c r="I53" s="27">
        <v>251</v>
      </c>
      <c r="J53" s="18"/>
    </row>
    <row r="54" spans="1:10" ht="12" thickBot="1">
      <c r="A54" s="30" t="s">
        <v>29</v>
      </c>
      <c r="B54" s="31">
        <v>28</v>
      </c>
      <c r="C54" s="32">
        <v>0</v>
      </c>
      <c r="D54" s="33">
        <v>1</v>
      </c>
      <c r="E54" s="33">
        <v>0</v>
      </c>
      <c r="F54" s="32">
        <v>0</v>
      </c>
      <c r="G54" s="34">
        <v>0</v>
      </c>
      <c r="H54" s="33">
        <v>0</v>
      </c>
      <c r="I54" s="35">
        <v>177</v>
      </c>
      <c r="J54" s="18"/>
    </row>
    <row r="55" spans="1:9" ht="22.5" customHeight="1" thickBot="1">
      <c r="A55" s="383" t="s">
        <v>41</v>
      </c>
      <c r="B55" s="384"/>
      <c r="C55" s="384"/>
      <c r="D55" s="384"/>
      <c r="E55" s="384"/>
      <c r="F55" s="384"/>
      <c r="G55" s="384"/>
      <c r="H55" s="384"/>
      <c r="I55" s="385"/>
    </row>
    <row r="56" spans="1:9" ht="11.25" customHeight="1">
      <c r="A56" s="20" t="s">
        <v>31</v>
      </c>
      <c r="B56" s="21">
        <v>1183</v>
      </c>
      <c r="C56" s="21">
        <v>232876000</v>
      </c>
      <c r="D56" s="21">
        <v>70</v>
      </c>
      <c r="E56" s="21">
        <v>70</v>
      </c>
      <c r="F56" s="21">
        <v>207832658</v>
      </c>
      <c r="G56" s="21">
        <v>1053</v>
      </c>
      <c r="H56" s="21">
        <v>13</v>
      </c>
      <c r="I56" s="215">
        <v>931</v>
      </c>
    </row>
    <row r="57" spans="1:9" ht="11.25">
      <c r="A57" s="20" t="s">
        <v>32</v>
      </c>
      <c r="B57" s="37">
        <v>149</v>
      </c>
      <c r="C57" s="26">
        <v>103416000</v>
      </c>
      <c r="D57" s="24">
        <v>0</v>
      </c>
      <c r="E57" s="25">
        <v>69</v>
      </c>
      <c r="F57" s="26">
        <v>207822658</v>
      </c>
      <c r="G57" s="25">
        <v>122</v>
      </c>
      <c r="H57" s="24">
        <v>4</v>
      </c>
      <c r="I57" s="27">
        <v>86</v>
      </c>
    </row>
    <row r="58" spans="1:9" s="18" customFormat="1" ht="12" customHeight="1">
      <c r="A58" s="20" t="s">
        <v>33</v>
      </c>
      <c r="B58" s="22">
        <v>0</v>
      </c>
      <c r="C58" s="23">
        <v>0</v>
      </c>
      <c r="D58" s="24">
        <v>2</v>
      </c>
      <c r="E58" s="24">
        <v>0</v>
      </c>
      <c r="F58" s="23">
        <v>0</v>
      </c>
      <c r="G58" s="25">
        <v>1</v>
      </c>
      <c r="H58" s="24">
        <v>0</v>
      </c>
      <c r="I58" s="27">
        <v>8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1</v>
      </c>
      <c r="H59" s="24">
        <v>0</v>
      </c>
      <c r="I59" s="28">
        <v>0</v>
      </c>
    </row>
    <row r="60" spans="1:9" ht="11.25">
      <c r="A60" s="20" t="s">
        <v>35</v>
      </c>
      <c r="B60" s="37">
        <v>1030</v>
      </c>
      <c r="C60" s="26">
        <v>129460000</v>
      </c>
      <c r="D60" s="24">
        <v>68</v>
      </c>
      <c r="E60" s="24">
        <v>1</v>
      </c>
      <c r="F60" s="26">
        <v>10000</v>
      </c>
      <c r="G60" s="25">
        <v>929</v>
      </c>
      <c r="H60" s="24">
        <v>9</v>
      </c>
      <c r="I60" s="27">
        <v>829</v>
      </c>
    </row>
    <row r="61" spans="1:9" ht="12" thickBot="1">
      <c r="A61" s="30" t="s">
        <v>29</v>
      </c>
      <c r="B61" s="31">
        <v>4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8</v>
      </c>
    </row>
    <row r="62" spans="1:9" s="18" customFormat="1" ht="11.25" customHeight="1" thickBot="1">
      <c r="A62" s="369" t="s">
        <v>42</v>
      </c>
      <c r="B62" s="370"/>
      <c r="C62" s="370"/>
      <c r="D62" s="370"/>
      <c r="E62" s="370"/>
      <c r="F62" s="370"/>
      <c r="G62" s="370"/>
      <c r="H62" s="370"/>
      <c r="I62" s="386"/>
    </row>
    <row r="63" spans="1:9" ht="11.25" customHeight="1">
      <c r="A63" s="20" t="s">
        <v>31</v>
      </c>
      <c r="B63" s="21">
        <v>231</v>
      </c>
      <c r="C63" s="21">
        <v>41508400</v>
      </c>
      <c r="D63" s="21">
        <v>9</v>
      </c>
      <c r="E63" s="21">
        <v>9</v>
      </c>
      <c r="F63" s="21">
        <v>21350000</v>
      </c>
      <c r="G63" s="21">
        <v>164</v>
      </c>
      <c r="H63" s="21">
        <v>2</v>
      </c>
      <c r="I63" s="215">
        <v>113</v>
      </c>
    </row>
    <row r="64" spans="1:9" ht="11.25">
      <c r="A64" s="20" t="s">
        <v>32</v>
      </c>
      <c r="B64" s="37">
        <v>24</v>
      </c>
      <c r="C64" s="26">
        <v>8894000</v>
      </c>
      <c r="D64" s="24">
        <v>0</v>
      </c>
      <c r="E64" s="25">
        <v>9</v>
      </c>
      <c r="F64" s="26">
        <v>21350000</v>
      </c>
      <c r="G64" s="25">
        <v>27</v>
      </c>
      <c r="H64" s="24">
        <v>2</v>
      </c>
      <c r="I64" s="27">
        <v>14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35</v>
      </c>
      <c r="B67" s="37">
        <v>197</v>
      </c>
      <c r="C67" s="26">
        <v>32614400</v>
      </c>
      <c r="D67" s="24">
        <v>9</v>
      </c>
      <c r="E67" s="25">
        <v>0</v>
      </c>
      <c r="F67" s="26">
        <v>0</v>
      </c>
      <c r="G67" s="25">
        <v>137</v>
      </c>
      <c r="H67" s="24">
        <v>0</v>
      </c>
      <c r="I67" s="27">
        <v>89</v>
      </c>
    </row>
    <row r="68" spans="1:9" ht="12" thickBot="1">
      <c r="A68" s="30" t="s">
        <v>29</v>
      </c>
      <c r="B68" s="38">
        <v>10</v>
      </c>
      <c r="C68" s="39">
        <v>0</v>
      </c>
      <c r="D68" s="33">
        <v>0</v>
      </c>
      <c r="E68" s="33">
        <v>0</v>
      </c>
      <c r="F68" s="32">
        <v>0</v>
      </c>
      <c r="G68" s="34">
        <v>0</v>
      </c>
      <c r="H68" s="33">
        <v>0</v>
      </c>
      <c r="I68" s="35">
        <v>10</v>
      </c>
    </row>
    <row r="69" spans="1:9" ht="26.25" customHeight="1" thickBot="1">
      <c r="A69" s="167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369" t="s">
        <v>43</v>
      </c>
      <c r="B70" s="370"/>
      <c r="C70" s="370"/>
      <c r="D70" s="370"/>
      <c r="E70" s="370"/>
      <c r="F70" s="370"/>
      <c r="G70" s="370"/>
      <c r="H70" s="370"/>
      <c r="I70" s="371"/>
    </row>
    <row r="71" spans="1:9" ht="11.25">
      <c r="A71" s="20" t="s">
        <v>31</v>
      </c>
      <c r="B71" s="21">
        <v>236</v>
      </c>
      <c r="C71" s="21">
        <v>116924535</v>
      </c>
      <c r="D71" s="21">
        <v>3</v>
      </c>
      <c r="E71" s="21">
        <v>3</v>
      </c>
      <c r="F71" s="21">
        <v>2400000</v>
      </c>
      <c r="G71" s="21">
        <v>93</v>
      </c>
      <c r="H71" s="21">
        <v>2</v>
      </c>
      <c r="I71" s="215">
        <v>102</v>
      </c>
    </row>
    <row r="72" spans="1:9" ht="11.25">
      <c r="A72" s="20" t="s">
        <v>32</v>
      </c>
      <c r="B72" s="37">
        <v>59</v>
      </c>
      <c r="C72" s="26">
        <v>92314535</v>
      </c>
      <c r="D72" s="24">
        <v>0</v>
      </c>
      <c r="E72" s="25">
        <v>3</v>
      </c>
      <c r="F72" s="26">
        <v>2400000</v>
      </c>
      <c r="G72" s="25">
        <v>24</v>
      </c>
      <c r="H72" s="24">
        <v>2</v>
      </c>
      <c r="I72" s="27">
        <v>13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1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177</v>
      </c>
      <c r="C75" s="26">
        <v>24610000</v>
      </c>
      <c r="D75" s="24">
        <v>3</v>
      </c>
      <c r="E75" s="24">
        <v>0</v>
      </c>
      <c r="F75" s="23">
        <v>0</v>
      </c>
      <c r="G75" s="25">
        <v>69</v>
      </c>
      <c r="H75" s="24">
        <v>0</v>
      </c>
      <c r="I75" s="27">
        <v>88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369" t="s">
        <v>44</v>
      </c>
      <c r="B77" s="380"/>
      <c r="C77" s="380"/>
      <c r="D77" s="380"/>
      <c r="E77" s="380"/>
      <c r="F77" s="380"/>
      <c r="G77" s="380"/>
      <c r="H77" s="380"/>
      <c r="I77" s="382"/>
    </row>
    <row r="78" spans="1:9" ht="11.25">
      <c r="A78" s="20" t="s">
        <v>31</v>
      </c>
      <c r="B78" s="21">
        <v>142</v>
      </c>
      <c r="C78" s="21">
        <v>18947500</v>
      </c>
      <c r="D78" s="21">
        <v>6</v>
      </c>
      <c r="E78" s="21">
        <v>6</v>
      </c>
      <c r="F78" s="21">
        <v>3935000</v>
      </c>
      <c r="G78" s="21">
        <v>79</v>
      </c>
      <c r="H78" s="21">
        <v>4</v>
      </c>
      <c r="I78" s="215">
        <v>59</v>
      </c>
    </row>
    <row r="79" spans="1:9" ht="11.25">
      <c r="A79" s="20" t="s">
        <v>32</v>
      </c>
      <c r="B79" s="37">
        <v>39</v>
      </c>
      <c r="C79" s="26">
        <v>12385000</v>
      </c>
      <c r="D79" s="24">
        <v>0</v>
      </c>
      <c r="E79" s="24">
        <v>6</v>
      </c>
      <c r="F79" s="23">
        <v>3935000</v>
      </c>
      <c r="G79" s="25">
        <v>33</v>
      </c>
      <c r="H79" s="24">
        <v>3</v>
      </c>
      <c r="I79" s="27">
        <v>14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103</v>
      </c>
      <c r="C82" s="26">
        <v>6562500</v>
      </c>
      <c r="D82" s="24">
        <v>6</v>
      </c>
      <c r="E82" s="24">
        <v>0</v>
      </c>
      <c r="F82" s="23">
        <v>0</v>
      </c>
      <c r="G82" s="25">
        <v>46</v>
      </c>
      <c r="H82" s="24">
        <v>1</v>
      </c>
      <c r="I82" s="27">
        <v>45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369" t="s">
        <v>45</v>
      </c>
      <c r="B84" s="380"/>
      <c r="C84" s="380"/>
      <c r="D84" s="380"/>
      <c r="E84" s="380"/>
      <c r="F84" s="380"/>
      <c r="G84" s="380"/>
      <c r="H84" s="380"/>
      <c r="I84" s="382"/>
    </row>
    <row r="85" spans="1:9" ht="11.25">
      <c r="A85" s="20" t="s">
        <v>31</v>
      </c>
      <c r="B85" s="21">
        <v>66</v>
      </c>
      <c r="C85" s="21">
        <v>26395000</v>
      </c>
      <c r="D85" s="21">
        <v>1</v>
      </c>
      <c r="E85" s="21">
        <v>1</v>
      </c>
      <c r="F85" s="21">
        <v>7500000</v>
      </c>
      <c r="G85" s="21">
        <v>52</v>
      </c>
      <c r="H85" s="21">
        <v>2</v>
      </c>
      <c r="I85" s="215">
        <v>39</v>
      </c>
    </row>
    <row r="86" spans="1:9" ht="11.25">
      <c r="A86" s="20" t="s">
        <v>32</v>
      </c>
      <c r="B86" s="37">
        <v>13</v>
      </c>
      <c r="C86" s="26">
        <v>23850000</v>
      </c>
      <c r="D86" s="24">
        <v>0</v>
      </c>
      <c r="E86" s="24">
        <v>1</v>
      </c>
      <c r="F86" s="23">
        <v>7500000</v>
      </c>
      <c r="G86" s="25">
        <v>34</v>
      </c>
      <c r="H86" s="24">
        <v>2</v>
      </c>
      <c r="I86" s="27">
        <v>5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1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52</v>
      </c>
      <c r="C89" s="26">
        <v>2545000</v>
      </c>
      <c r="D89" s="24">
        <v>1</v>
      </c>
      <c r="E89" s="24">
        <v>0</v>
      </c>
      <c r="F89" s="23">
        <v>0</v>
      </c>
      <c r="G89" s="25">
        <v>18</v>
      </c>
      <c r="H89" s="24">
        <v>0</v>
      </c>
      <c r="I89" s="27">
        <v>31</v>
      </c>
    </row>
    <row r="90" spans="1:9" ht="12" customHeight="1" thickBot="1">
      <c r="A90" s="30" t="s">
        <v>29</v>
      </c>
      <c r="B90" s="31">
        <v>1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2</v>
      </c>
    </row>
    <row r="91" spans="1:9" ht="12" customHeight="1" thickBot="1">
      <c r="A91" s="369" t="s">
        <v>46</v>
      </c>
      <c r="B91" s="380"/>
      <c r="C91" s="380"/>
      <c r="D91" s="380"/>
      <c r="E91" s="380"/>
      <c r="F91" s="380"/>
      <c r="G91" s="380"/>
      <c r="H91" s="380"/>
      <c r="I91" s="382"/>
    </row>
    <row r="92" spans="1:9" ht="11.25">
      <c r="A92" s="20" t="s">
        <v>31</v>
      </c>
      <c r="B92" s="21">
        <v>78</v>
      </c>
      <c r="C92" s="21">
        <v>125673074</v>
      </c>
      <c r="D92" s="21">
        <v>5</v>
      </c>
      <c r="E92" s="21">
        <v>5</v>
      </c>
      <c r="F92" s="21">
        <v>22105000</v>
      </c>
      <c r="G92" s="21">
        <v>41</v>
      </c>
      <c r="H92" s="21">
        <v>0</v>
      </c>
      <c r="I92" s="215">
        <v>42</v>
      </c>
    </row>
    <row r="93" spans="1:9" ht="11.25">
      <c r="A93" s="20" t="s">
        <v>32</v>
      </c>
      <c r="B93" s="37">
        <v>25</v>
      </c>
      <c r="C93" s="26">
        <v>120923074</v>
      </c>
      <c r="D93" s="24">
        <v>0</v>
      </c>
      <c r="E93" s="24">
        <v>5</v>
      </c>
      <c r="F93" s="23">
        <v>22105000</v>
      </c>
      <c r="G93" s="25">
        <v>16</v>
      </c>
      <c r="H93" s="24">
        <v>0</v>
      </c>
      <c r="I93" s="27">
        <v>7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53</v>
      </c>
      <c r="C96" s="26">
        <v>4750000</v>
      </c>
      <c r="D96" s="24">
        <v>5</v>
      </c>
      <c r="E96" s="24">
        <v>0</v>
      </c>
      <c r="F96" s="23">
        <v>0</v>
      </c>
      <c r="G96" s="25">
        <v>25</v>
      </c>
      <c r="H96" s="24">
        <v>0</v>
      </c>
      <c r="I96" s="27">
        <v>35</v>
      </c>
    </row>
    <row r="97" spans="1:9" ht="12" customHeight="1" thickBot="1">
      <c r="A97" s="30" t="s">
        <v>29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2" customHeight="1" thickBot="1">
      <c r="A98" s="369" t="s">
        <v>47</v>
      </c>
      <c r="B98" s="380"/>
      <c r="C98" s="380"/>
      <c r="D98" s="380"/>
      <c r="E98" s="380"/>
      <c r="F98" s="380"/>
      <c r="G98" s="380"/>
      <c r="H98" s="380"/>
      <c r="I98" s="382"/>
      <c r="J98" s="18"/>
    </row>
    <row r="99" spans="1:10" ht="11.25">
      <c r="A99" s="20" t="s">
        <v>31</v>
      </c>
      <c r="B99" s="21">
        <v>366</v>
      </c>
      <c r="C99" s="21">
        <v>233773802</v>
      </c>
      <c r="D99" s="21">
        <v>16</v>
      </c>
      <c r="E99" s="21">
        <v>16</v>
      </c>
      <c r="F99" s="21">
        <v>29678084</v>
      </c>
      <c r="G99" s="21">
        <v>201</v>
      </c>
      <c r="H99" s="21">
        <v>2</v>
      </c>
      <c r="I99" s="215">
        <v>175</v>
      </c>
      <c r="J99" s="18"/>
    </row>
    <row r="100" spans="1:10" ht="11.25">
      <c r="A100" s="20" t="s">
        <v>32</v>
      </c>
      <c r="B100" s="37">
        <v>70</v>
      </c>
      <c r="C100" s="26">
        <v>220806802</v>
      </c>
      <c r="D100" s="24">
        <v>0</v>
      </c>
      <c r="E100" s="25">
        <v>16</v>
      </c>
      <c r="F100" s="26">
        <v>29678084</v>
      </c>
      <c r="G100" s="25">
        <v>28</v>
      </c>
      <c r="H100" s="24">
        <v>0</v>
      </c>
      <c r="I100" s="27">
        <v>22</v>
      </c>
      <c r="J100" s="18"/>
    </row>
    <row r="101" spans="1:9" s="18" customFormat="1" ht="11.25">
      <c r="A101" s="20" t="s">
        <v>33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1</v>
      </c>
      <c r="H101" s="24">
        <v>0</v>
      </c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296</v>
      </c>
      <c r="C103" s="26">
        <v>12967000</v>
      </c>
      <c r="D103" s="24">
        <v>16</v>
      </c>
      <c r="E103" s="25">
        <v>0</v>
      </c>
      <c r="F103" s="26">
        <v>0</v>
      </c>
      <c r="G103" s="25">
        <v>172</v>
      </c>
      <c r="H103" s="24">
        <v>2</v>
      </c>
      <c r="I103" s="27">
        <v>152</v>
      </c>
    </row>
    <row r="104" spans="1:9" ht="12" customHeight="1" thickBot="1">
      <c r="A104" s="30" t="s">
        <v>29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1</v>
      </c>
    </row>
    <row r="105" spans="1:9" ht="14.25" customHeight="1" thickBot="1">
      <c r="A105" s="369" t="s">
        <v>48</v>
      </c>
      <c r="B105" s="380"/>
      <c r="C105" s="380"/>
      <c r="D105" s="380"/>
      <c r="E105" s="380"/>
      <c r="F105" s="380"/>
      <c r="G105" s="380"/>
      <c r="H105" s="380"/>
      <c r="I105" s="382"/>
    </row>
    <row r="106" spans="1:9" ht="11.25">
      <c r="A106" s="20" t="s">
        <v>31</v>
      </c>
      <c r="B106" s="21">
        <v>209</v>
      </c>
      <c r="C106" s="21">
        <v>19612162</v>
      </c>
      <c r="D106" s="21">
        <v>9</v>
      </c>
      <c r="E106" s="21">
        <v>9</v>
      </c>
      <c r="F106" s="21">
        <v>35190000</v>
      </c>
      <c r="G106" s="21">
        <v>106</v>
      </c>
      <c r="H106" s="21">
        <v>3</v>
      </c>
      <c r="I106" s="215">
        <v>61</v>
      </c>
    </row>
    <row r="107" spans="1:9" ht="11.25">
      <c r="A107" s="20" t="s">
        <v>32</v>
      </c>
      <c r="B107" s="37">
        <v>20</v>
      </c>
      <c r="C107" s="26">
        <v>4458912</v>
      </c>
      <c r="D107" s="24">
        <v>0</v>
      </c>
      <c r="E107" s="25">
        <v>9</v>
      </c>
      <c r="F107" s="26">
        <v>35190000</v>
      </c>
      <c r="G107" s="25">
        <v>19</v>
      </c>
      <c r="H107" s="24">
        <v>2</v>
      </c>
      <c r="I107" s="27">
        <v>9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189</v>
      </c>
      <c r="C110" s="26">
        <v>15153250</v>
      </c>
      <c r="D110" s="24">
        <v>9</v>
      </c>
      <c r="E110" s="25">
        <v>0</v>
      </c>
      <c r="F110" s="26">
        <v>0</v>
      </c>
      <c r="G110" s="25">
        <v>87</v>
      </c>
      <c r="H110" s="24">
        <v>1</v>
      </c>
      <c r="I110" s="27">
        <v>52</v>
      </c>
    </row>
    <row r="111" spans="1:9" ht="12" customHeight="1" thickBot="1">
      <c r="A111" s="30" t="s">
        <v>29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379" t="s">
        <v>49</v>
      </c>
      <c r="B112" s="380"/>
      <c r="C112" s="380"/>
      <c r="D112" s="380"/>
      <c r="E112" s="380"/>
      <c r="F112" s="380"/>
      <c r="G112" s="380"/>
      <c r="H112" s="380"/>
      <c r="I112" s="382"/>
    </row>
    <row r="113" spans="1:9" ht="11.25">
      <c r="A113" s="20" t="s">
        <v>31</v>
      </c>
      <c r="B113" s="21">
        <v>3</v>
      </c>
      <c r="C113" s="21">
        <v>215000</v>
      </c>
      <c r="D113" s="21">
        <v>3</v>
      </c>
      <c r="E113" s="21">
        <v>3</v>
      </c>
      <c r="F113" s="21">
        <v>43500000</v>
      </c>
      <c r="G113" s="21">
        <v>5</v>
      </c>
      <c r="H113" s="21">
        <v>1</v>
      </c>
      <c r="I113" s="215">
        <v>4</v>
      </c>
    </row>
    <row r="114" spans="1:9" ht="11.25">
      <c r="A114" s="20" t="s">
        <v>32</v>
      </c>
      <c r="B114" s="22">
        <v>1</v>
      </c>
      <c r="C114" s="23">
        <v>100000</v>
      </c>
      <c r="D114" s="24">
        <v>0</v>
      </c>
      <c r="E114" s="24">
        <v>3</v>
      </c>
      <c r="F114" s="23">
        <v>43500000</v>
      </c>
      <c r="G114" s="25">
        <v>1</v>
      </c>
      <c r="H114" s="24">
        <v>1</v>
      </c>
      <c r="I114" s="28">
        <v>0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2</v>
      </c>
      <c r="C117" s="26">
        <v>115000</v>
      </c>
      <c r="D117" s="24">
        <v>3</v>
      </c>
      <c r="E117" s="24">
        <v>0</v>
      </c>
      <c r="F117" s="23">
        <v>0</v>
      </c>
      <c r="G117" s="25">
        <v>4</v>
      </c>
      <c r="H117" s="24">
        <v>0</v>
      </c>
      <c r="I117" s="28">
        <v>4</v>
      </c>
    </row>
    <row r="118" spans="1:9" ht="12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369" t="s">
        <v>50</v>
      </c>
      <c r="B119" s="380"/>
      <c r="C119" s="380"/>
      <c r="D119" s="380"/>
      <c r="E119" s="380"/>
      <c r="F119" s="380"/>
      <c r="G119" s="380"/>
      <c r="H119" s="380"/>
      <c r="I119" s="382"/>
    </row>
    <row r="120" spans="1:9" ht="11.25">
      <c r="A120" s="20" t="s">
        <v>31</v>
      </c>
      <c r="B120" s="21">
        <v>56</v>
      </c>
      <c r="C120" s="21">
        <v>9048400</v>
      </c>
      <c r="D120" s="21">
        <v>2</v>
      </c>
      <c r="E120" s="21">
        <v>2</v>
      </c>
      <c r="F120" s="21">
        <v>3800000</v>
      </c>
      <c r="G120" s="21">
        <v>46</v>
      </c>
      <c r="H120" s="21">
        <v>1</v>
      </c>
      <c r="I120" s="215">
        <v>27</v>
      </c>
    </row>
    <row r="121" spans="1:9" ht="11.25">
      <c r="A121" s="20" t="s">
        <v>32</v>
      </c>
      <c r="B121" s="37">
        <v>10</v>
      </c>
      <c r="C121" s="26">
        <v>3120400</v>
      </c>
      <c r="D121" s="24">
        <v>0</v>
      </c>
      <c r="E121" s="24">
        <v>2</v>
      </c>
      <c r="F121" s="23">
        <v>3800000</v>
      </c>
      <c r="G121" s="25">
        <v>10</v>
      </c>
      <c r="H121" s="24">
        <v>1</v>
      </c>
      <c r="I121" s="27">
        <v>1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46</v>
      </c>
      <c r="C124" s="26">
        <v>5928000</v>
      </c>
      <c r="D124" s="24">
        <v>2</v>
      </c>
      <c r="E124" s="24">
        <v>0</v>
      </c>
      <c r="F124" s="23">
        <v>0</v>
      </c>
      <c r="G124" s="25">
        <v>36</v>
      </c>
      <c r="H124" s="24">
        <v>0</v>
      </c>
      <c r="I124" s="27">
        <v>26</v>
      </c>
    </row>
    <row r="125" spans="1:9" ht="12" customHeight="1" thickBot="1">
      <c r="A125" s="30" t="s">
        <v>29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79" t="s">
        <v>51</v>
      </c>
      <c r="B126" s="380"/>
      <c r="C126" s="380"/>
      <c r="D126" s="380"/>
      <c r="E126" s="380"/>
      <c r="F126" s="380"/>
      <c r="G126" s="380"/>
      <c r="H126" s="380"/>
      <c r="I126" s="381"/>
    </row>
    <row r="127" spans="1:10" ht="11.25">
      <c r="A127" s="20" t="s">
        <v>31</v>
      </c>
      <c r="B127" s="21">
        <v>85</v>
      </c>
      <c r="C127" s="21">
        <v>6019000</v>
      </c>
      <c r="D127" s="21">
        <v>10</v>
      </c>
      <c r="E127" s="21">
        <v>10</v>
      </c>
      <c r="F127" s="21">
        <v>28290800</v>
      </c>
      <c r="G127" s="21">
        <v>69</v>
      </c>
      <c r="H127" s="21">
        <v>1</v>
      </c>
      <c r="I127" s="215">
        <v>87</v>
      </c>
      <c r="J127" s="44"/>
    </row>
    <row r="128" spans="1:9" ht="11.25">
      <c r="A128" s="20" t="s">
        <v>32</v>
      </c>
      <c r="B128" s="37">
        <v>12</v>
      </c>
      <c r="C128" s="26">
        <v>2875000</v>
      </c>
      <c r="D128" s="24">
        <v>0</v>
      </c>
      <c r="E128" s="25">
        <v>10</v>
      </c>
      <c r="F128" s="26">
        <v>28290800</v>
      </c>
      <c r="G128" s="25">
        <v>18</v>
      </c>
      <c r="H128" s="24">
        <v>1</v>
      </c>
      <c r="I128" s="27">
        <v>6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73</v>
      </c>
      <c r="C131" s="26">
        <v>3144000</v>
      </c>
      <c r="D131" s="24">
        <v>10</v>
      </c>
      <c r="E131" s="24">
        <v>0</v>
      </c>
      <c r="F131" s="23">
        <v>0</v>
      </c>
      <c r="G131" s="25">
        <v>51</v>
      </c>
      <c r="H131" s="24">
        <v>0</v>
      </c>
      <c r="I131" s="27">
        <v>81</v>
      </c>
    </row>
    <row r="132" spans="1:9" ht="12" customHeight="1" thickBot="1">
      <c r="A132" s="166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5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5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5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69" t="s">
        <v>52</v>
      </c>
      <c r="B136" s="370"/>
      <c r="C136" s="370"/>
      <c r="D136" s="370"/>
      <c r="E136" s="370"/>
      <c r="F136" s="370"/>
      <c r="G136" s="370"/>
      <c r="H136" s="370"/>
      <c r="I136" s="371"/>
    </row>
    <row r="137" spans="1:9" ht="11.25">
      <c r="A137" s="20" t="s">
        <v>31</v>
      </c>
      <c r="B137" s="21">
        <v>31</v>
      </c>
      <c r="C137" s="21">
        <v>10505598</v>
      </c>
      <c r="D137" s="21">
        <v>1</v>
      </c>
      <c r="E137" s="21">
        <v>1</v>
      </c>
      <c r="F137" s="21">
        <v>250000</v>
      </c>
      <c r="G137" s="21">
        <v>16</v>
      </c>
      <c r="H137" s="21">
        <v>0</v>
      </c>
      <c r="I137" s="215">
        <v>9</v>
      </c>
    </row>
    <row r="138" spans="1:9" ht="11.25">
      <c r="A138" s="20" t="s">
        <v>32</v>
      </c>
      <c r="B138" s="37">
        <v>9</v>
      </c>
      <c r="C138" s="26">
        <v>8380598</v>
      </c>
      <c r="D138" s="24">
        <v>0</v>
      </c>
      <c r="E138" s="24">
        <v>1</v>
      </c>
      <c r="F138" s="23">
        <v>250000</v>
      </c>
      <c r="G138" s="25">
        <v>2</v>
      </c>
      <c r="H138" s="24">
        <v>0</v>
      </c>
      <c r="I138" s="27">
        <v>2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22</v>
      </c>
      <c r="C141" s="26">
        <v>2125000</v>
      </c>
      <c r="D141" s="24">
        <v>1</v>
      </c>
      <c r="E141" s="24">
        <v>0</v>
      </c>
      <c r="F141" s="23">
        <v>0</v>
      </c>
      <c r="G141" s="25">
        <v>14</v>
      </c>
      <c r="H141" s="24">
        <v>0</v>
      </c>
      <c r="I141" s="27">
        <v>7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369" t="s">
        <v>53</v>
      </c>
      <c r="B143" s="380"/>
      <c r="C143" s="380"/>
      <c r="D143" s="380"/>
      <c r="E143" s="380"/>
      <c r="F143" s="380"/>
      <c r="G143" s="380"/>
      <c r="H143" s="380"/>
      <c r="I143" s="382"/>
    </row>
    <row r="144" spans="1:9" ht="12.75" customHeight="1">
      <c r="A144" s="20" t="s">
        <v>31</v>
      </c>
      <c r="B144" s="21">
        <v>34</v>
      </c>
      <c r="C144" s="21">
        <v>1812000</v>
      </c>
      <c r="D144" s="21">
        <v>2</v>
      </c>
      <c r="E144" s="21">
        <v>2</v>
      </c>
      <c r="F144" s="21">
        <v>6200000</v>
      </c>
      <c r="G144" s="21">
        <v>24</v>
      </c>
      <c r="H144" s="21">
        <v>0</v>
      </c>
      <c r="I144" s="215">
        <v>24</v>
      </c>
    </row>
    <row r="145" spans="1:9" ht="11.25">
      <c r="A145" s="20" t="s">
        <v>32</v>
      </c>
      <c r="B145" s="22">
        <v>2</v>
      </c>
      <c r="C145" s="23">
        <v>150000</v>
      </c>
      <c r="D145" s="24">
        <v>0</v>
      </c>
      <c r="E145" s="24">
        <v>2</v>
      </c>
      <c r="F145" s="23">
        <v>6200000</v>
      </c>
      <c r="G145" s="24">
        <v>1</v>
      </c>
      <c r="H145" s="24">
        <v>0</v>
      </c>
      <c r="I145" s="27">
        <v>1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31</v>
      </c>
      <c r="C148" s="23">
        <v>1662000</v>
      </c>
      <c r="D148" s="24">
        <v>2</v>
      </c>
      <c r="E148" s="24">
        <v>0</v>
      </c>
      <c r="F148" s="23">
        <v>0</v>
      </c>
      <c r="G148" s="25">
        <v>23</v>
      </c>
      <c r="H148" s="24">
        <v>0</v>
      </c>
      <c r="I148" s="28">
        <v>23</v>
      </c>
    </row>
    <row r="149" spans="1:9" ht="12" customHeight="1" thickBot="1">
      <c r="A149" s="30" t="s">
        <v>29</v>
      </c>
      <c r="B149" s="38">
        <v>1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69" t="s">
        <v>54</v>
      </c>
      <c r="B150" s="380"/>
      <c r="C150" s="380"/>
      <c r="D150" s="380"/>
      <c r="E150" s="380"/>
      <c r="F150" s="380"/>
      <c r="G150" s="380"/>
      <c r="H150" s="380"/>
      <c r="I150" s="382"/>
    </row>
    <row r="151" spans="1:9" ht="11.25">
      <c r="A151" s="20" t="s">
        <v>31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15">
        <f t="shared" si="6"/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69" t="s">
        <v>55</v>
      </c>
      <c r="B157" s="380"/>
      <c r="C157" s="380"/>
      <c r="D157" s="380"/>
      <c r="E157" s="380"/>
      <c r="F157" s="380"/>
      <c r="G157" s="380"/>
      <c r="H157" s="380"/>
      <c r="I157" s="382"/>
    </row>
    <row r="158" spans="1:9" ht="11.25">
      <c r="A158" s="20" t="s">
        <v>31</v>
      </c>
      <c r="B158" s="21">
        <v>1</v>
      </c>
      <c r="C158" s="21">
        <v>10000</v>
      </c>
      <c r="D158" s="21">
        <f>SUM(D159,D160,D161,D162,D163)</f>
        <v>0</v>
      </c>
      <c r="E158" s="21">
        <f>SUM(E159,E160,E161,E162,E163)</f>
        <v>0</v>
      </c>
      <c r="F158" s="21">
        <f>SUM(F159,F160,F161,F162,F163)</f>
        <v>0</v>
      </c>
      <c r="G158" s="21">
        <f>SUM(G159,G160,G161,G162,G163)</f>
        <v>0</v>
      </c>
      <c r="H158" s="21">
        <f>SUM(H159,H160,H161,H162,H163)</f>
        <v>0</v>
      </c>
      <c r="I158" s="215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1</v>
      </c>
      <c r="C162" s="23">
        <v>10000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56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17.01.2014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8" sqref="A8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387" t="s">
        <v>443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73" t="s">
        <v>305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88" t="s">
        <v>623</v>
      </c>
      <c r="B6" s="390" t="s">
        <v>57</v>
      </c>
      <c r="C6" s="391"/>
      <c r="D6" s="392" t="s">
        <v>58</v>
      </c>
      <c r="E6" s="391"/>
      <c r="F6" s="392" t="s">
        <v>59</v>
      </c>
      <c r="G6" s="391"/>
      <c r="H6" s="392" t="s">
        <v>60</v>
      </c>
      <c r="I6" s="391"/>
      <c r="J6" s="392" t="s">
        <v>61</v>
      </c>
      <c r="K6" s="391"/>
    </row>
    <row r="7" spans="1:11" ht="15.75" customHeight="1" thickBot="1">
      <c r="A7" s="389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62</v>
      </c>
      <c r="B8" s="55">
        <f>SUM(B9,B10,B11,B12,B13,B14,B15,B16,B17,B18,B19,B20,B21,B22,B23,B24,B25,B26,B27,B28,B29)</f>
        <v>4351</v>
      </c>
      <c r="C8" s="56">
        <f>SUM(C9,C10,C11,C12,C13,C14,C15,C16,C17,C18,C19,C20,C21,C22,C23,C24,C25,C26,C27,C28,C29)</f>
        <v>2610</v>
      </c>
      <c r="D8" s="56">
        <f>SUM(D9,D10,D11,D12,D13,D14,D15,D16,D17,D18,D19,D20,D21,D22,D23,D24,D25,D26,D27,D28,D29)</f>
        <v>1730</v>
      </c>
      <c r="E8" s="56">
        <f>SUM(E9:E29)</f>
        <v>1355</v>
      </c>
      <c r="F8" s="56">
        <f>SUM(F9,F10,F11,F12,F13,F14,F15,F16,F17,F18,F19,F20,F21,F22,F23,F24,F25,F26,F27,F28,F30)</f>
        <v>486</v>
      </c>
      <c r="G8" s="56">
        <f>SUM(G9,G10,G11,G12,G13,G14,G15,G16,G17,G18,G19,G20,G21,G22,G23,G24,G25,G26,G27,G28,G30)</f>
        <v>299</v>
      </c>
      <c r="H8" s="56">
        <f>SUM(H9,H10,H11,H12,H13,H14,H15,H16,H17,H18,H19,H20,H21,H22,H23,H24,H25,H26,H27,H28,H30)</f>
        <v>270</v>
      </c>
      <c r="I8" s="56">
        <f>SUM(I9,I10,I11,I12,I13,I14,I15,I16,I17,I18,I19,I20,I21,I22,I23,I24,I25,I26,I27,I28,I30)</f>
        <v>191</v>
      </c>
      <c r="J8" s="56">
        <f>SUM(J9:J29)</f>
        <v>1864</v>
      </c>
      <c r="K8" s="56">
        <f>SUM(K9:K29)</f>
        <v>765</v>
      </c>
    </row>
    <row r="9" spans="1:11" ht="26.25" customHeight="1">
      <c r="A9" s="73" t="s">
        <v>63</v>
      </c>
      <c r="B9" s="57">
        <v>83</v>
      </c>
      <c r="C9" s="57">
        <v>26</v>
      </c>
      <c r="D9" s="58">
        <v>9</v>
      </c>
      <c r="E9" s="168">
        <v>4</v>
      </c>
      <c r="F9" s="58">
        <v>15</v>
      </c>
      <c r="G9" s="168">
        <v>4</v>
      </c>
      <c r="H9" s="58">
        <v>7</v>
      </c>
      <c r="I9" s="168">
        <v>2</v>
      </c>
      <c r="J9" s="58">
        <f>B9-(D9+F9+H9)</f>
        <v>52</v>
      </c>
      <c r="K9" s="218">
        <f>C9-(E9+G9+I9)</f>
        <v>16</v>
      </c>
    </row>
    <row r="10" spans="1:11" ht="26.25" customHeight="1">
      <c r="A10" s="59" t="s">
        <v>64</v>
      </c>
      <c r="B10" s="60">
        <v>42</v>
      </c>
      <c r="C10" s="60">
        <v>19</v>
      </c>
      <c r="D10" s="61">
        <v>9</v>
      </c>
      <c r="E10" s="62">
        <v>4</v>
      </c>
      <c r="F10" s="61">
        <v>5</v>
      </c>
      <c r="G10" s="62">
        <v>6</v>
      </c>
      <c r="H10" s="61">
        <v>5</v>
      </c>
      <c r="I10" s="62">
        <v>1</v>
      </c>
      <c r="J10" s="58">
        <f>B10-(D10+F10+H10)</f>
        <v>23</v>
      </c>
      <c r="K10" s="224">
        <f>C10-(E10+G10+I10)</f>
        <v>8</v>
      </c>
    </row>
    <row r="11" spans="1:11" ht="15">
      <c r="A11" s="59" t="s">
        <v>65</v>
      </c>
      <c r="B11" s="60">
        <v>600</v>
      </c>
      <c r="C11" s="60">
        <v>375</v>
      </c>
      <c r="D11" s="61">
        <v>248</v>
      </c>
      <c r="E11" s="62">
        <v>212</v>
      </c>
      <c r="F11" s="61">
        <v>59</v>
      </c>
      <c r="G11" s="62">
        <v>25</v>
      </c>
      <c r="H11" s="61">
        <v>44</v>
      </c>
      <c r="I11" s="62">
        <v>38</v>
      </c>
      <c r="J11" s="58">
        <f aca="true" t="shared" si="0" ref="J11:J27">B11-(D11+F11+H11)</f>
        <v>249</v>
      </c>
      <c r="K11" s="224">
        <f aca="true" t="shared" si="1" ref="K11:K27">C11-(E11+G11+I11)</f>
        <v>100</v>
      </c>
    </row>
    <row r="12" spans="1:11" ht="36.75" customHeight="1">
      <c r="A12" s="59" t="s">
        <v>66</v>
      </c>
      <c r="B12" s="60">
        <v>172</v>
      </c>
      <c r="C12" s="60">
        <v>39</v>
      </c>
      <c r="D12" s="61">
        <v>116</v>
      </c>
      <c r="E12" s="62">
        <v>10</v>
      </c>
      <c r="F12" s="61">
        <v>19</v>
      </c>
      <c r="G12" s="62">
        <v>11</v>
      </c>
      <c r="H12" s="61">
        <v>8</v>
      </c>
      <c r="I12" s="62">
        <v>2</v>
      </c>
      <c r="J12" s="58">
        <f t="shared" si="0"/>
        <v>29</v>
      </c>
      <c r="K12" s="224">
        <f t="shared" si="1"/>
        <v>16</v>
      </c>
    </row>
    <row r="13" spans="1:11" ht="39.75" customHeight="1">
      <c r="A13" s="59" t="s">
        <v>67</v>
      </c>
      <c r="B13" s="60">
        <v>21</v>
      </c>
      <c r="C13" s="60">
        <v>2</v>
      </c>
      <c r="D13" s="61">
        <v>3</v>
      </c>
      <c r="E13" s="62">
        <v>1</v>
      </c>
      <c r="F13" s="61">
        <v>4</v>
      </c>
      <c r="G13" s="62">
        <v>0</v>
      </c>
      <c r="H13" s="61">
        <v>2</v>
      </c>
      <c r="I13" s="62">
        <v>0</v>
      </c>
      <c r="J13" s="58">
        <f t="shared" si="0"/>
        <v>12</v>
      </c>
      <c r="K13" s="224">
        <f t="shared" si="1"/>
        <v>1</v>
      </c>
    </row>
    <row r="14" spans="1:11" ht="15">
      <c r="A14" s="59" t="s">
        <v>68</v>
      </c>
      <c r="B14" s="60">
        <v>712</v>
      </c>
      <c r="C14" s="60">
        <v>476</v>
      </c>
      <c r="D14" s="61">
        <v>217</v>
      </c>
      <c r="E14" s="62">
        <v>156</v>
      </c>
      <c r="F14" s="61">
        <v>95</v>
      </c>
      <c r="G14" s="62">
        <v>64</v>
      </c>
      <c r="H14" s="61">
        <v>33</v>
      </c>
      <c r="I14" s="62">
        <v>41</v>
      </c>
      <c r="J14" s="58">
        <f t="shared" si="0"/>
        <v>367</v>
      </c>
      <c r="K14" s="224">
        <f t="shared" si="1"/>
        <v>215</v>
      </c>
    </row>
    <row r="15" spans="1:11" ht="47.25" customHeight="1">
      <c r="A15" s="59" t="s">
        <v>69</v>
      </c>
      <c r="B15" s="60">
        <v>1183</v>
      </c>
      <c r="C15" s="60">
        <v>931</v>
      </c>
      <c r="D15" s="61">
        <v>473</v>
      </c>
      <c r="E15" s="62">
        <v>555</v>
      </c>
      <c r="F15" s="61">
        <v>114</v>
      </c>
      <c r="G15" s="62">
        <v>95</v>
      </c>
      <c r="H15" s="61">
        <v>69</v>
      </c>
      <c r="I15" s="62">
        <v>58</v>
      </c>
      <c r="J15" s="58">
        <f t="shared" si="0"/>
        <v>527</v>
      </c>
      <c r="K15" s="224">
        <f t="shared" si="1"/>
        <v>223</v>
      </c>
    </row>
    <row r="16" spans="1:11" ht="18" customHeight="1">
      <c r="A16" s="59" t="s">
        <v>70</v>
      </c>
      <c r="B16" s="60">
        <v>231</v>
      </c>
      <c r="C16" s="60">
        <v>113</v>
      </c>
      <c r="D16" s="61">
        <v>72</v>
      </c>
      <c r="E16" s="62">
        <v>57</v>
      </c>
      <c r="F16" s="61">
        <v>20</v>
      </c>
      <c r="G16" s="62">
        <v>3</v>
      </c>
      <c r="H16" s="61">
        <v>16</v>
      </c>
      <c r="I16" s="62">
        <v>11</v>
      </c>
      <c r="J16" s="58">
        <f t="shared" si="0"/>
        <v>123</v>
      </c>
      <c r="K16" s="224">
        <f t="shared" si="1"/>
        <v>42</v>
      </c>
    </row>
    <row r="17" spans="1:11" ht="26.25" customHeight="1">
      <c r="A17" s="59" t="s">
        <v>71</v>
      </c>
      <c r="B17" s="60">
        <v>236</v>
      </c>
      <c r="C17" s="60">
        <v>102</v>
      </c>
      <c r="D17" s="61">
        <v>124</v>
      </c>
      <c r="E17" s="62">
        <v>63</v>
      </c>
      <c r="F17" s="61">
        <v>13</v>
      </c>
      <c r="G17" s="62">
        <v>14</v>
      </c>
      <c r="H17" s="61">
        <v>17</v>
      </c>
      <c r="I17" s="62">
        <v>1</v>
      </c>
      <c r="J17" s="58">
        <f t="shared" si="0"/>
        <v>82</v>
      </c>
      <c r="K17" s="224">
        <f t="shared" si="1"/>
        <v>24</v>
      </c>
    </row>
    <row r="18" spans="1:11" ht="15">
      <c r="A18" s="59" t="s">
        <v>72</v>
      </c>
      <c r="B18" s="60">
        <v>142</v>
      </c>
      <c r="C18" s="60">
        <v>59</v>
      </c>
      <c r="D18" s="61">
        <v>91</v>
      </c>
      <c r="E18" s="62">
        <v>43</v>
      </c>
      <c r="F18" s="61">
        <v>24</v>
      </c>
      <c r="G18" s="62">
        <v>7</v>
      </c>
      <c r="H18" s="61">
        <v>6</v>
      </c>
      <c r="I18" s="62">
        <v>4</v>
      </c>
      <c r="J18" s="58">
        <f t="shared" si="0"/>
        <v>21</v>
      </c>
      <c r="K18" s="224">
        <f t="shared" si="1"/>
        <v>5</v>
      </c>
    </row>
    <row r="19" spans="1:11" ht="25.5" customHeight="1">
      <c r="A19" s="59" t="s">
        <v>73</v>
      </c>
      <c r="B19" s="60">
        <v>66</v>
      </c>
      <c r="C19" s="60">
        <v>39</v>
      </c>
      <c r="D19" s="61">
        <v>23</v>
      </c>
      <c r="E19" s="62">
        <v>23</v>
      </c>
      <c r="F19" s="61">
        <v>7</v>
      </c>
      <c r="G19" s="62">
        <v>2</v>
      </c>
      <c r="H19" s="61">
        <v>4</v>
      </c>
      <c r="I19" s="62">
        <v>4</v>
      </c>
      <c r="J19" s="58">
        <f t="shared" si="0"/>
        <v>32</v>
      </c>
      <c r="K19" s="224">
        <f t="shared" si="1"/>
        <v>10</v>
      </c>
    </row>
    <row r="20" spans="1:11" ht="23.25">
      <c r="A20" s="59" t="s">
        <v>74</v>
      </c>
      <c r="B20" s="60">
        <v>78</v>
      </c>
      <c r="C20" s="60">
        <v>42</v>
      </c>
      <c r="D20" s="61">
        <v>41</v>
      </c>
      <c r="E20" s="62">
        <v>23</v>
      </c>
      <c r="F20" s="61">
        <v>10</v>
      </c>
      <c r="G20" s="62">
        <v>3</v>
      </c>
      <c r="H20" s="61">
        <v>1</v>
      </c>
      <c r="I20" s="62">
        <v>2</v>
      </c>
      <c r="J20" s="58">
        <f t="shared" si="0"/>
        <v>26</v>
      </c>
      <c r="K20" s="224">
        <f t="shared" si="1"/>
        <v>14</v>
      </c>
    </row>
    <row r="21" spans="1:11" ht="26.25" customHeight="1">
      <c r="A21" s="59" t="s">
        <v>75</v>
      </c>
      <c r="B21" s="60">
        <v>366</v>
      </c>
      <c r="C21" s="60">
        <v>175</v>
      </c>
      <c r="D21" s="61">
        <v>160</v>
      </c>
      <c r="E21" s="62">
        <v>98</v>
      </c>
      <c r="F21" s="61">
        <v>46</v>
      </c>
      <c r="G21" s="62">
        <v>29</v>
      </c>
      <c r="H21" s="61">
        <v>24</v>
      </c>
      <c r="I21" s="62">
        <v>14</v>
      </c>
      <c r="J21" s="58">
        <f t="shared" si="0"/>
        <v>136</v>
      </c>
      <c r="K21" s="224">
        <f t="shared" si="1"/>
        <v>34</v>
      </c>
    </row>
    <row r="22" spans="1:11" ht="25.5" customHeight="1">
      <c r="A22" s="59" t="s">
        <v>76</v>
      </c>
      <c r="B22" s="60">
        <v>209</v>
      </c>
      <c r="C22" s="60">
        <v>61</v>
      </c>
      <c r="D22" s="61">
        <v>71</v>
      </c>
      <c r="E22" s="62">
        <v>34</v>
      </c>
      <c r="F22" s="61">
        <v>27</v>
      </c>
      <c r="G22" s="62">
        <v>7</v>
      </c>
      <c r="H22" s="61">
        <v>14</v>
      </c>
      <c r="I22" s="62">
        <v>2</v>
      </c>
      <c r="J22" s="58">
        <f t="shared" si="0"/>
        <v>97</v>
      </c>
      <c r="K22" s="224">
        <f t="shared" si="1"/>
        <v>18</v>
      </c>
    </row>
    <row r="23" spans="1:11" ht="34.5">
      <c r="A23" s="59" t="s">
        <v>77</v>
      </c>
      <c r="B23" s="60">
        <v>3</v>
      </c>
      <c r="C23" s="60">
        <v>4</v>
      </c>
      <c r="D23" s="61">
        <v>1</v>
      </c>
      <c r="E23" s="61">
        <v>1</v>
      </c>
      <c r="F23" s="61">
        <v>0</v>
      </c>
      <c r="G23" s="61">
        <v>2</v>
      </c>
      <c r="H23" s="62">
        <v>0</v>
      </c>
      <c r="I23" s="62">
        <v>0</v>
      </c>
      <c r="J23" s="58">
        <f t="shared" si="0"/>
        <v>2</v>
      </c>
      <c r="K23" s="224">
        <f t="shared" si="1"/>
        <v>1</v>
      </c>
    </row>
    <row r="24" spans="1:11" ht="15">
      <c r="A24" s="59" t="s">
        <v>78</v>
      </c>
      <c r="B24" s="60">
        <v>56</v>
      </c>
      <c r="C24" s="60">
        <v>27</v>
      </c>
      <c r="D24" s="61">
        <v>10</v>
      </c>
      <c r="E24" s="62">
        <v>11</v>
      </c>
      <c r="F24" s="61">
        <v>10</v>
      </c>
      <c r="G24" s="62">
        <v>3</v>
      </c>
      <c r="H24" s="61">
        <v>8</v>
      </c>
      <c r="I24" s="62">
        <v>3</v>
      </c>
      <c r="J24" s="58">
        <f t="shared" si="0"/>
        <v>28</v>
      </c>
      <c r="K24" s="224">
        <f t="shared" si="1"/>
        <v>10</v>
      </c>
    </row>
    <row r="25" spans="1:11" ht="25.5" customHeight="1">
      <c r="A25" s="59" t="s">
        <v>79</v>
      </c>
      <c r="B25" s="60">
        <v>85</v>
      </c>
      <c r="C25" s="60">
        <v>87</v>
      </c>
      <c r="D25" s="61">
        <v>34</v>
      </c>
      <c r="E25" s="62">
        <v>39</v>
      </c>
      <c r="F25" s="61">
        <v>10</v>
      </c>
      <c r="G25" s="62">
        <v>17</v>
      </c>
      <c r="H25" s="61">
        <v>6</v>
      </c>
      <c r="I25" s="62">
        <v>5</v>
      </c>
      <c r="J25" s="58">
        <f t="shared" si="0"/>
        <v>35</v>
      </c>
      <c r="K25" s="224">
        <f t="shared" si="1"/>
        <v>26</v>
      </c>
    </row>
    <row r="26" spans="1:11" ht="29.25" customHeight="1">
      <c r="A26" s="59" t="s">
        <v>80</v>
      </c>
      <c r="B26" s="60">
        <v>31</v>
      </c>
      <c r="C26" s="60">
        <v>9</v>
      </c>
      <c r="D26" s="61">
        <v>12</v>
      </c>
      <c r="E26" s="62">
        <v>5</v>
      </c>
      <c r="F26" s="61">
        <v>4</v>
      </c>
      <c r="G26" s="62">
        <v>4</v>
      </c>
      <c r="H26" s="62">
        <v>4</v>
      </c>
      <c r="I26" s="62">
        <v>0</v>
      </c>
      <c r="J26" s="58">
        <f t="shared" si="0"/>
        <v>11</v>
      </c>
      <c r="K26" s="224">
        <f t="shared" si="1"/>
        <v>0</v>
      </c>
    </row>
    <row r="27" spans="1:11" ht="23.25">
      <c r="A27" s="59" t="s">
        <v>81</v>
      </c>
      <c r="B27" s="60">
        <v>34</v>
      </c>
      <c r="C27" s="60">
        <v>24</v>
      </c>
      <c r="D27" s="61">
        <v>16</v>
      </c>
      <c r="E27" s="62">
        <v>16</v>
      </c>
      <c r="F27" s="61">
        <v>4</v>
      </c>
      <c r="G27" s="62">
        <v>3</v>
      </c>
      <c r="H27" s="61">
        <v>2</v>
      </c>
      <c r="I27" s="62">
        <v>3</v>
      </c>
      <c r="J27" s="58">
        <f t="shared" si="0"/>
        <v>12</v>
      </c>
      <c r="K27" s="224">
        <f t="shared" si="1"/>
        <v>2</v>
      </c>
    </row>
    <row r="28" spans="1:11" ht="92.25" customHeight="1">
      <c r="A28" s="59" t="s">
        <v>82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24">
        <f>C28-(E28+G28+I28)</f>
        <v>0</v>
      </c>
    </row>
    <row r="29" spans="1:11" ht="46.5" thickBot="1">
      <c r="A29" s="63" t="s">
        <v>83</v>
      </c>
      <c r="B29" s="64">
        <v>1</v>
      </c>
      <c r="C29" s="64">
        <v>0</v>
      </c>
      <c r="D29" s="65">
        <v>0</v>
      </c>
      <c r="E29" s="65">
        <v>0</v>
      </c>
      <c r="F29" s="65">
        <v>1</v>
      </c>
      <c r="G29" s="65">
        <v>0</v>
      </c>
      <c r="H29" s="65">
        <v>0</v>
      </c>
      <c r="I29" s="216">
        <v>0</v>
      </c>
      <c r="J29" s="178">
        <f>B29-(D29+F29+H29)</f>
        <v>0</v>
      </c>
      <c r="K29" s="217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&amp;L17.01.2014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T15" sqref="T15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387" t="s">
        <v>444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73" t="s">
        <v>84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58.5" customHeight="1" thickBot="1">
      <c r="A6" s="388" t="s">
        <v>624</v>
      </c>
      <c r="B6" s="390" t="s">
        <v>57</v>
      </c>
      <c r="C6" s="391"/>
      <c r="D6" s="392" t="s">
        <v>58</v>
      </c>
      <c r="E6" s="391"/>
      <c r="F6" s="392" t="s">
        <v>59</v>
      </c>
      <c r="G6" s="391"/>
      <c r="H6" s="392" t="s">
        <v>60</v>
      </c>
      <c r="I6" s="391"/>
      <c r="J6" s="392" t="s">
        <v>61</v>
      </c>
      <c r="K6" s="394"/>
    </row>
    <row r="7" spans="1:11" ht="15.75" customHeight="1" thickBot="1">
      <c r="A7" s="389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62</v>
      </c>
      <c r="B8" s="169">
        <f>SUM(B9,B10,B11,B12,B13,B14,B15,B16,B17,B18,B19,B20,B21,B22,B23,B24,B25,B26,B27,B28,B29)</f>
        <v>6617</v>
      </c>
      <c r="C8" s="169">
        <f>SUM(C9,C10,C11,C12,C13,C14,C15,C16,C17,C18,C19,C20,C21,C22,C23,C24,C25,C26,C27,C28,C29)</f>
        <v>2007</v>
      </c>
      <c r="D8" s="72">
        <f aca="true" t="shared" si="0" ref="D8:K8">SUM(D9,D10,D11,D12,D13,D14,D15,D16,D17,D18,D19,D20,D21,D22,D23,D24,D25,D26,D27,D28,D29)</f>
        <v>2408</v>
      </c>
      <c r="E8" s="72">
        <f t="shared" si="0"/>
        <v>707</v>
      </c>
      <c r="F8" s="72">
        <f t="shared" si="0"/>
        <v>479</v>
      </c>
      <c r="G8" s="72">
        <f t="shared" si="0"/>
        <v>237</v>
      </c>
      <c r="H8" s="72">
        <f t="shared" si="0"/>
        <v>262</v>
      </c>
      <c r="I8" s="72">
        <f t="shared" si="0"/>
        <v>98</v>
      </c>
      <c r="J8" s="278">
        <f>SUM(J9,J10,J11,J12,J13,J14,J15,J16,J17,J18,J19,J20,J21,J22,J23,J24,J25,J26,J27,J28,J29)</f>
        <v>3468</v>
      </c>
      <c r="K8" s="278">
        <f t="shared" si="0"/>
        <v>965</v>
      </c>
    </row>
    <row r="9" spans="1:11" ht="29.25" customHeight="1">
      <c r="A9" s="73" t="s">
        <v>63</v>
      </c>
      <c r="B9" s="74">
        <v>44</v>
      </c>
      <c r="C9" s="74">
        <v>14</v>
      </c>
      <c r="D9" s="75">
        <v>3</v>
      </c>
      <c r="E9" s="76">
        <v>2</v>
      </c>
      <c r="F9" s="75">
        <v>1</v>
      </c>
      <c r="G9" s="76">
        <v>0</v>
      </c>
      <c r="H9" s="75">
        <v>4</v>
      </c>
      <c r="I9" s="76">
        <v>0</v>
      </c>
      <c r="J9" s="75">
        <f>B9-(D9+F9+H9)</f>
        <v>36</v>
      </c>
      <c r="K9" s="218">
        <f>C9-(E9+G9+I9)</f>
        <v>12</v>
      </c>
    </row>
    <row r="10" spans="1:11" ht="23.25">
      <c r="A10" s="59" t="s">
        <v>64</v>
      </c>
      <c r="B10" s="60">
        <v>13</v>
      </c>
      <c r="C10" s="60">
        <v>3</v>
      </c>
      <c r="D10" s="61">
        <v>1</v>
      </c>
      <c r="E10" s="62">
        <v>0</v>
      </c>
      <c r="F10" s="61">
        <v>0</v>
      </c>
      <c r="G10" s="62">
        <v>1</v>
      </c>
      <c r="H10" s="61">
        <v>0</v>
      </c>
      <c r="I10" s="62">
        <v>0</v>
      </c>
      <c r="J10" s="58">
        <f>B10-(D10+F10+H10)</f>
        <v>12</v>
      </c>
      <c r="K10" s="224">
        <f>C10-(E10+G10+I10)</f>
        <v>2</v>
      </c>
    </row>
    <row r="11" spans="1:11" ht="15">
      <c r="A11" s="59" t="s">
        <v>65</v>
      </c>
      <c r="B11" s="60">
        <v>822</v>
      </c>
      <c r="C11" s="60">
        <v>165</v>
      </c>
      <c r="D11" s="61">
        <v>415</v>
      </c>
      <c r="E11" s="62">
        <v>83</v>
      </c>
      <c r="F11" s="61">
        <v>22</v>
      </c>
      <c r="G11" s="62">
        <v>12</v>
      </c>
      <c r="H11" s="61">
        <v>26</v>
      </c>
      <c r="I11" s="62">
        <v>8</v>
      </c>
      <c r="J11" s="58">
        <f aca="true" t="shared" si="1" ref="J11:J27">B11-(D11+F11+H11)</f>
        <v>359</v>
      </c>
      <c r="K11" s="224">
        <f aca="true" t="shared" si="2" ref="K11:K27">C11-(E11+G11+I11)</f>
        <v>62</v>
      </c>
    </row>
    <row r="12" spans="1:11" ht="36.75" customHeight="1">
      <c r="A12" s="59" t="s">
        <v>66</v>
      </c>
      <c r="B12" s="60">
        <v>4</v>
      </c>
      <c r="C12" s="60">
        <v>2</v>
      </c>
      <c r="D12" s="61">
        <v>2</v>
      </c>
      <c r="E12" s="62">
        <v>0</v>
      </c>
      <c r="F12" s="61">
        <v>0</v>
      </c>
      <c r="G12" s="62">
        <v>1</v>
      </c>
      <c r="H12" s="61">
        <v>0</v>
      </c>
      <c r="I12" s="62">
        <v>0</v>
      </c>
      <c r="J12" s="58">
        <f t="shared" si="1"/>
        <v>2</v>
      </c>
      <c r="K12" s="224">
        <f t="shared" si="2"/>
        <v>1</v>
      </c>
    </row>
    <row r="13" spans="1:11" ht="38.25" customHeight="1">
      <c r="A13" s="59" t="s">
        <v>67</v>
      </c>
      <c r="B13" s="60">
        <v>7</v>
      </c>
      <c r="C13" s="60">
        <v>3</v>
      </c>
      <c r="D13" s="61">
        <v>2</v>
      </c>
      <c r="E13" s="62">
        <v>1</v>
      </c>
      <c r="F13" s="61">
        <v>0</v>
      </c>
      <c r="G13" s="62">
        <v>1</v>
      </c>
      <c r="H13" s="62">
        <v>2</v>
      </c>
      <c r="I13" s="62">
        <v>0</v>
      </c>
      <c r="J13" s="58">
        <f t="shared" si="1"/>
        <v>3</v>
      </c>
      <c r="K13" s="224">
        <f t="shared" si="2"/>
        <v>1</v>
      </c>
    </row>
    <row r="14" spans="1:11" ht="15">
      <c r="A14" s="59" t="s">
        <v>68</v>
      </c>
      <c r="B14" s="60">
        <v>1071</v>
      </c>
      <c r="C14" s="60">
        <v>272</v>
      </c>
      <c r="D14" s="61">
        <v>363</v>
      </c>
      <c r="E14" s="62">
        <v>100</v>
      </c>
      <c r="F14" s="61">
        <v>81</v>
      </c>
      <c r="G14" s="62">
        <v>41</v>
      </c>
      <c r="H14" s="61">
        <v>77</v>
      </c>
      <c r="I14" s="62">
        <v>11</v>
      </c>
      <c r="J14" s="58">
        <f t="shared" si="1"/>
        <v>550</v>
      </c>
      <c r="K14" s="224">
        <f t="shared" si="2"/>
        <v>120</v>
      </c>
    </row>
    <row r="15" spans="1:11" ht="47.25" customHeight="1">
      <c r="A15" s="59" t="s">
        <v>69</v>
      </c>
      <c r="B15" s="60">
        <v>3146</v>
      </c>
      <c r="C15" s="60">
        <v>964</v>
      </c>
      <c r="D15" s="61">
        <v>876</v>
      </c>
      <c r="E15" s="62">
        <v>238</v>
      </c>
      <c r="F15" s="61">
        <v>304</v>
      </c>
      <c r="G15" s="62">
        <v>110</v>
      </c>
      <c r="H15" s="61">
        <v>93</v>
      </c>
      <c r="I15" s="62">
        <v>50</v>
      </c>
      <c r="J15" s="58">
        <f t="shared" si="1"/>
        <v>1873</v>
      </c>
      <c r="K15" s="224">
        <f t="shared" si="2"/>
        <v>566</v>
      </c>
    </row>
    <row r="16" spans="1:11" ht="19.5" customHeight="1">
      <c r="A16" s="59" t="s">
        <v>70</v>
      </c>
      <c r="B16" s="60">
        <v>453</v>
      </c>
      <c r="C16" s="60">
        <v>150</v>
      </c>
      <c r="D16" s="61">
        <v>321</v>
      </c>
      <c r="E16" s="62">
        <v>109</v>
      </c>
      <c r="F16" s="61">
        <v>6</v>
      </c>
      <c r="G16" s="62">
        <v>4</v>
      </c>
      <c r="H16" s="61">
        <v>8</v>
      </c>
      <c r="I16" s="62">
        <v>3</v>
      </c>
      <c r="J16" s="58">
        <f t="shared" si="1"/>
        <v>118</v>
      </c>
      <c r="K16" s="224">
        <f t="shared" si="2"/>
        <v>34</v>
      </c>
    </row>
    <row r="17" spans="1:11" ht="26.25" customHeight="1">
      <c r="A17" s="59" t="s">
        <v>71</v>
      </c>
      <c r="B17" s="57">
        <v>321</v>
      </c>
      <c r="C17" s="60">
        <v>136</v>
      </c>
      <c r="D17" s="61">
        <v>124</v>
      </c>
      <c r="E17" s="62">
        <v>56</v>
      </c>
      <c r="F17" s="61">
        <v>14</v>
      </c>
      <c r="G17" s="62">
        <v>28</v>
      </c>
      <c r="H17" s="61">
        <v>10</v>
      </c>
      <c r="I17" s="62">
        <v>4</v>
      </c>
      <c r="J17" s="58">
        <f t="shared" si="1"/>
        <v>173</v>
      </c>
      <c r="K17" s="224">
        <f t="shared" si="2"/>
        <v>48</v>
      </c>
    </row>
    <row r="18" spans="1:11" ht="15">
      <c r="A18" s="59" t="s">
        <v>72</v>
      </c>
      <c r="B18" s="60">
        <v>75</v>
      </c>
      <c r="C18" s="60">
        <v>24</v>
      </c>
      <c r="D18" s="61">
        <v>44</v>
      </c>
      <c r="E18" s="62">
        <v>12</v>
      </c>
      <c r="F18" s="61">
        <v>5</v>
      </c>
      <c r="G18" s="62">
        <v>6</v>
      </c>
      <c r="H18" s="61">
        <v>1</v>
      </c>
      <c r="I18" s="62">
        <v>2</v>
      </c>
      <c r="J18" s="58">
        <f t="shared" si="1"/>
        <v>25</v>
      </c>
      <c r="K18" s="224">
        <f t="shared" si="2"/>
        <v>4</v>
      </c>
    </row>
    <row r="19" spans="1:11" ht="27.75" customHeight="1">
      <c r="A19" s="59" t="s">
        <v>73</v>
      </c>
      <c r="B19" s="60">
        <v>32</v>
      </c>
      <c r="C19" s="60">
        <v>31</v>
      </c>
      <c r="D19" s="61">
        <v>11</v>
      </c>
      <c r="E19" s="62">
        <v>12</v>
      </c>
      <c r="F19" s="61">
        <v>0</v>
      </c>
      <c r="G19" s="62">
        <v>0</v>
      </c>
      <c r="H19" s="61">
        <v>1</v>
      </c>
      <c r="I19" s="62">
        <v>5</v>
      </c>
      <c r="J19" s="58">
        <f t="shared" si="1"/>
        <v>20</v>
      </c>
      <c r="K19" s="224">
        <f t="shared" si="2"/>
        <v>14</v>
      </c>
    </row>
    <row r="20" spans="1:11" ht="25.5" customHeight="1">
      <c r="A20" s="59" t="s">
        <v>74</v>
      </c>
      <c r="B20" s="60">
        <v>93</v>
      </c>
      <c r="C20" s="60">
        <v>50</v>
      </c>
      <c r="D20" s="61">
        <v>37</v>
      </c>
      <c r="E20" s="62">
        <v>24</v>
      </c>
      <c r="F20" s="61">
        <v>10</v>
      </c>
      <c r="G20" s="62">
        <v>12</v>
      </c>
      <c r="H20" s="61">
        <v>8</v>
      </c>
      <c r="I20" s="62">
        <v>2</v>
      </c>
      <c r="J20" s="58">
        <f t="shared" si="1"/>
        <v>38</v>
      </c>
      <c r="K20" s="224">
        <f t="shared" si="2"/>
        <v>12</v>
      </c>
    </row>
    <row r="21" spans="1:11" ht="26.25" customHeight="1">
      <c r="A21" s="59" t="s">
        <v>75</v>
      </c>
      <c r="B21" s="60">
        <v>182</v>
      </c>
      <c r="C21" s="60">
        <v>82</v>
      </c>
      <c r="D21" s="61">
        <v>76</v>
      </c>
      <c r="E21" s="62">
        <v>33</v>
      </c>
      <c r="F21" s="61">
        <v>15</v>
      </c>
      <c r="G21" s="62">
        <v>11</v>
      </c>
      <c r="H21" s="61">
        <v>10</v>
      </c>
      <c r="I21" s="62">
        <v>5</v>
      </c>
      <c r="J21" s="58">
        <f t="shared" si="1"/>
        <v>81</v>
      </c>
      <c r="K21" s="224">
        <f t="shared" si="2"/>
        <v>33</v>
      </c>
    </row>
    <row r="22" spans="1:11" ht="28.5" customHeight="1">
      <c r="A22" s="59" t="s">
        <v>76</v>
      </c>
      <c r="B22" s="60">
        <v>109</v>
      </c>
      <c r="C22" s="60">
        <v>36</v>
      </c>
      <c r="D22" s="61">
        <v>49</v>
      </c>
      <c r="E22" s="62">
        <v>13</v>
      </c>
      <c r="F22" s="61">
        <v>3</v>
      </c>
      <c r="G22" s="62">
        <v>0</v>
      </c>
      <c r="H22" s="61">
        <v>5</v>
      </c>
      <c r="I22" s="62">
        <v>6</v>
      </c>
      <c r="J22" s="58">
        <f t="shared" si="1"/>
        <v>52</v>
      </c>
      <c r="K22" s="224">
        <f t="shared" si="2"/>
        <v>17</v>
      </c>
    </row>
    <row r="23" spans="1:11" ht="34.5">
      <c r="A23" s="59" t="s">
        <v>77</v>
      </c>
      <c r="B23" s="60">
        <v>1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1</v>
      </c>
      <c r="I23" s="61">
        <v>0</v>
      </c>
      <c r="J23" s="58">
        <f t="shared" si="1"/>
        <v>0</v>
      </c>
      <c r="K23" s="224">
        <f t="shared" si="2"/>
        <v>0</v>
      </c>
    </row>
    <row r="24" spans="1:11" ht="15">
      <c r="A24" s="59" t="s">
        <v>78</v>
      </c>
      <c r="B24" s="60">
        <v>85</v>
      </c>
      <c r="C24" s="60">
        <v>19</v>
      </c>
      <c r="D24" s="61">
        <v>21</v>
      </c>
      <c r="E24" s="62">
        <v>2</v>
      </c>
      <c r="F24" s="61">
        <v>5</v>
      </c>
      <c r="G24" s="62">
        <v>1</v>
      </c>
      <c r="H24" s="61">
        <v>8</v>
      </c>
      <c r="I24" s="62">
        <v>1</v>
      </c>
      <c r="J24" s="58">
        <f t="shared" si="1"/>
        <v>51</v>
      </c>
      <c r="K24" s="224">
        <f t="shared" si="2"/>
        <v>15</v>
      </c>
    </row>
    <row r="25" spans="1:11" ht="25.5" customHeight="1">
      <c r="A25" s="59" t="s">
        <v>79</v>
      </c>
      <c r="B25" s="60">
        <v>29</v>
      </c>
      <c r="C25" s="60">
        <v>7</v>
      </c>
      <c r="D25" s="61">
        <v>4</v>
      </c>
      <c r="E25" s="62">
        <v>2</v>
      </c>
      <c r="F25" s="61">
        <v>3</v>
      </c>
      <c r="G25" s="62">
        <v>2</v>
      </c>
      <c r="H25" s="61">
        <v>1</v>
      </c>
      <c r="I25" s="62">
        <v>0</v>
      </c>
      <c r="J25" s="58">
        <f t="shared" si="1"/>
        <v>21</v>
      </c>
      <c r="K25" s="224">
        <f t="shared" si="2"/>
        <v>3</v>
      </c>
    </row>
    <row r="26" spans="1:11" ht="30.75" customHeight="1">
      <c r="A26" s="59" t="s">
        <v>80</v>
      </c>
      <c r="B26" s="60">
        <v>50</v>
      </c>
      <c r="C26" s="60">
        <v>12</v>
      </c>
      <c r="D26" s="61">
        <v>30</v>
      </c>
      <c r="E26" s="62">
        <v>2</v>
      </c>
      <c r="F26" s="61">
        <v>1</v>
      </c>
      <c r="G26" s="62">
        <v>0</v>
      </c>
      <c r="H26" s="62">
        <v>1</v>
      </c>
      <c r="I26" s="62">
        <v>1</v>
      </c>
      <c r="J26" s="58">
        <f t="shared" si="1"/>
        <v>18</v>
      </c>
      <c r="K26" s="224">
        <f t="shared" si="2"/>
        <v>9</v>
      </c>
    </row>
    <row r="27" spans="1:11" ht="21" customHeight="1">
      <c r="A27" s="59" t="s">
        <v>81</v>
      </c>
      <c r="B27" s="60">
        <v>80</v>
      </c>
      <c r="C27" s="60">
        <v>37</v>
      </c>
      <c r="D27" s="61">
        <v>29</v>
      </c>
      <c r="E27" s="62">
        <v>18</v>
      </c>
      <c r="F27" s="61">
        <v>9</v>
      </c>
      <c r="G27" s="62">
        <v>7</v>
      </c>
      <c r="H27" s="61">
        <v>6</v>
      </c>
      <c r="I27" s="62">
        <v>0</v>
      </c>
      <c r="J27" s="58">
        <f t="shared" si="1"/>
        <v>36</v>
      </c>
      <c r="K27" s="224">
        <f t="shared" si="2"/>
        <v>12</v>
      </c>
    </row>
    <row r="28" spans="1:11" ht="79.5" customHeight="1">
      <c r="A28" s="59" t="s">
        <v>82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9">
        <f>B28-(D28+F28+H28)</f>
        <v>0</v>
      </c>
      <c r="K28" s="224">
        <f>C28-(E28+G28+I28)</f>
        <v>0</v>
      </c>
    </row>
    <row r="29" spans="1:11" ht="36" customHeight="1" thickBot="1">
      <c r="A29" s="63" t="s">
        <v>83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8">
        <v>0</v>
      </c>
      <c r="K29" s="217">
        <v>0</v>
      </c>
    </row>
    <row r="30" spans="1:11" ht="15">
      <c r="A30" s="393" t="s">
        <v>18</v>
      </c>
      <c r="B30" s="393"/>
      <c r="C30" s="393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headerFooter>
    <oddFooter>&amp;L17.01.2014
&amp;CTÜRKİYE ODALAR ve BORSALAR BİRLİĞİ
Bilgi Hizmetleri Dairesi&amp;R&amp;P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6">
      <selection activeCell="T19" sqref="T19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59" max="59" width="21.00390625" style="0" customWidth="1"/>
    <col min="60" max="60" width="7.00390625" style="0" bestFit="1" customWidth="1"/>
    <col min="61" max="61" width="8.140625" style="0" customWidth="1"/>
    <col min="62" max="62" width="7.00390625" style="0" bestFit="1" customWidth="1"/>
    <col min="63" max="63" width="8.57421875" style="0" customWidth="1"/>
    <col min="64" max="64" width="7.00390625" style="0" bestFit="1" customWidth="1"/>
    <col min="65" max="65" width="8.140625" style="0" customWidth="1"/>
    <col min="66" max="66" width="7.7109375" style="0" bestFit="1" customWidth="1"/>
    <col min="67" max="67" width="8.140625" style="0" bestFit="1" customWidth="1"/>
    <col min="68" max="68" width="7.7109375" style="0" bestFit="1" customWidth="1"/>
    <col min="69" max="69" width="17.8515625" style="0" bestFit="1" customWidth="1"/>
  </cols>
  <sheetData>
    <row r="2" spans="1:10" ht="15.75" customHeight="1" thickBot="1">
      <c r="A2" s="395" t="s">
        <v>444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96" t="s">
        <v>241</v>
      </c>
      <c r="B4" s="396"/>
      <c r="C4" s="396"/>
      <c r="D4" s="396"/>
      <c r="E4" s="396"/>
      <c r="F4" s="396"/>
      <c r="G4" s="396"/>
      <c r="H4" s="396"/>
      <c r="I4" s="396"/>
      <c r="J4" s="396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58.5" customHeight="1" thickBot="1">
      <c r="A6" s="388" t="s">
        <v>625</v>
      </c>
      <c r="B6" s="397" t="s">
        <v>439</v>
      </c>
      <c r="C6" s="398"/>
      <c r="D6" s="398"/>
      <c r="E6" s="399"/>
      <c r="F6" s="392" t="s">
        <v>445</v>
      </c>
      <c r="G6" s="400"/>
      <c r="H6" s="400"/>
      <c r="I6" s="391"/>
      <c r="J6" s="49"/>
    </row>
    <row r="7" spans="1:10" ht="15.75" customHeight="1" thickBot="1">
      <c r="A7" s="389"/>
      <c r="B7" s="401" t="s">
        <v>242</v>
      </c>
      <c r="C7" s="402"/>
      <c r="D7" s="401" t="s">
        <v>243</v>
      </c>
      <c r="E7" s="402"/>
      <c r="F7" s="401" t="s">
        <v>242</v>
      </c>
      <c r="G7" s="402"/>
      <c r="H7" s="401" t="s">
        <v>243</v>
      </c>
      <c r="I7" s="402"/>
      <c r="J7" s="49"/>
    </row>
    <row r="8" spans="1:10" ht="15.75" thickBot="1">
      <c r="A8" s="54" t="s">
        <v>62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63</v>
      </c>
      <c r="B9" s="76">
        <v>83</v>
      </c>
      <c r="C9" s="76">
        <v>26</v>
      </c>
      <c r="D9" s="75">
        <v>44</v>
      </c>
      <c r="E9" s="76">
        <v>14</v>
      </c>
      <c r="F9" s="75">
        <v>1002</v>
      </c>
      <c r="G9" s="76">
        <v>272</v>
      </c>
      <c r="H9" s="58">
        <v>345</v>
      </c>
      <c r="I9" s="117">
        <v>106</v>
      </c>
      <c r="J9" s="49"/>
    </row>
    <row r="10" spans="1:10" ht="23.25">
      <c r="A10" s="59" t="s">
        <v>64</v>
      </c>
      <c r="B10" s="62">
        <v>42</v>
      </c>
      <c r="C10" s="62">
        <v>19</v>
      </c>
      <c r="D10" s="61">
        <v>13</v>
      </c>
      <c r="E10" s="62">
        <v>3</v>
      </c>
      <c r="F10" s="61">
        <v>516</v>
      </c>
      <c r="G10" s="62">
        <v>112</v>
      </c>
      <c r="H10" s="61">
        <v>117</v>
      </c>
      <c r="I10" s="116">
        <v>37</v>
      </c>
      <c r="J10" s="49"/>
    </row>
    <row r="11" spans="1:10" ht="15">
      <c r="A11" s="59" t="s">
        <v>65</v>
      </c>
      <c r="B11" s="62">
        <v>600</v>
      </c>
      <c r="C11" s="62">
        <v>375</v>
      </c>
      <c r="D11" s="61">
        <v>822</v>
      </c>
      <c r="E11" s="62">
        <v>165</v>
      </c>
      <c r="F11" s="61">
        <v>7208</v>
      </c>
      <c r="G11" s="62">
        <v>2601</v>
      </c>
      <c r="H11" s="61">
        <v>7077</v>
      </c>
      <c r="I11" s="116">
        <v>1820</v>
      </c>
      <c r="J11" s="49"/>
    </row>
    <row r="12" spans="1:10" ht="34.5">
      <c r="A12" s="59" t="s">
        <v>66</v>
      </c>
      <c r="B12" s="62">
        <v>172</v>
      </c>
      <c r="C12" s="62">
        <v>39</v>
      </c>
      <c r="D12" s="61">
        <v>4</v>
      </c>
      <c r="E12" s="62">
        <v>2</v>
      </c>
      <c r="F12" s="61">
        <v>989</v>
      </c>
      <c r="G12" s="62">
        <v>172</v>
      </c>
      <c r="H12" s="61">
        <v>47</v>
      </c>
      <c r="I12" s="116">
        <v>10</v>
      </c>
      <c r="J12" s="49"/>
    </row>
    <row r="13" spans="1:10" ht="34.5">
      <c r="A13" s="59" t="s">
        <v>67</v>
      </c>
      <c r="B13" s="62">
        <v>21</v>
      </c>
      <c r="C13" s="62">
        <v>2</v>
      </c>
      <c r="D13" s="61">
        <v>7</v>
      </c>
      <c r="E13" s="62">
        <v>3</v>
      </c>
      <c r="F13" s="61">
        <v>191</v>
      </c>
      <c r="G13" s="62">
        <v>29</v>
      </c>
      <c r="H13" s="61">
        <v>94</v>
      </c>
      <c r="I13" s="116">
        <v>19</v>
      </c>
      <c r="J13" s="49"/>
    </row>
    <row r="14" spans="1:10" ht="15">
      <c r="A14" s="59" t="s">
        <v>68</v>
      </c>
      <c r="B14" s="62">
        <v>712</v>
      </c>
      <c r="C14" s="62">
        <v>476</v>
      </c>
      <c r="D14" s="61">
        <v>1071</v>
      </c>
      <c r="E14" s="62">
        <v>272</v>
      </c>
      <c r="F14" s="61">
        <v>8197</v>
      </c>
      <c r="G14" s="62">
        <v>3365</v>
      </c>
      <c r="H14" s="61">
        <v>11225</v>
      </c>
      <c r="I14" s="116">
        <v>2650</v>
      </c>
      <c r="J14" s="49"/>
    </row>
    <row r="15" spans="1:10" ht="45.75">
      <c r="A15" s="59" t="s">
        <v>69</v>
      </c>
      <c r="B15" s="62">
        <v>1183</v>
      </c>
      <c r="C15" s="62">
        <v>931</v>
      </c>
      <c r="D15" s="61">
        <v>3146</v>
      </c>
      <c r="E15" s="62">
        <v>964</v>
      </c>
      <c r="F15" s="61">
        <v>13668</v>
      </c>
      <c r="G15" s="62">
        <v>5929</v>
      </c>
      <c r="H15" s="61">
        <v>22527</v>
      </c>
      <c r="I15" s="116">
        <v>9657</v>
      </c>
      <c r="J15" s="49"/>
    </row>
    <row r="16" spans="1:10" ht="15">
      <c r="A16" s="59" t="s">
        <v>70</v>
      </c>
      <c r="B16" s="62">
        <v>231</v>
      </c>
      <c r="C16" s="62">
        <v>113</v>
      </c>
      <c r="D16" s="61">
        <v>453</v>
      </c>
      <c r="E16" s="62">
        <v>150</v>
      </c>
      <c r="F16" s="61">
        <v>2352</v>
      </c>
      <c r="G16" s="62">
        <v>765</v>
      </c>
      <c r="H16" s="61">
        <v>4985</v>
      </c>
      <c r="I16" s="116">
        <v>1349</v>
      </c>
      <c r="J16" s="49"/>
    </row>
    <row r="17" spans="1:10" ht="23.25">
      <c r="A17" s="59" t="s">
        <v>71</v>
      </c>
      <c r="B17" s="62">
        <v>236</v>
      </c>
      <c r="C17" s="62">
        <v>102</v>
      </c>
      <c r="D17" s="61">
        <v>321</v>
      </c>
      <c r="E17" s="62">
        <v>136</v>
      </c>
      <c r="F17" s="61">
        <v>2488</v>
      </c>
      <c r="G17" s="62">
        <v>485</v>
      </c>
      <c r="H17" s="61">
        <v>4174</v>
      </c>
      <c r="I17" s="116">
        <v>1293</v>
      </c>
      <c r="J17" s="49"/>
    </row>
    <row r="18" spans="1:10" ht="15">
      <c r="A18" s="59" t="s">
        <v>72</v>
      </c>
      <c r="B18" s="62">
        <v>142</v>
      </c>
      <c r="C18" s="62">
        <v>59</v>
      </c>
      <c r="D18" s="61">
        <v>75</v>
      </c>
      <c r="E18" s="62">
        <v>24</v>
      </c>
      <c r="F18" s="61">
        <v>1829</v>
      </c>
      <c r="G18" s="62">
        <v>429</v>
      </c>
      <c r="H18" s="61">
        <v>944</v>
      </c>
      <c r="I18" s="116">
        <v>282</v>
      </c>
      <c r="J18" s="49"/>
    </row>
    <row r="19" spans="1:10" ht="23.25">
      <c r="A19" s="59" t="s">
        <v>73</v>
      </c>
      <c r="B19" s="62">
        <v>66</v>
      </c>
      <c r="C19" s="62">
        <v>39</v>
      </c>
      <c r="D19" s="61">
        <v>32</v>
      </c>
      <c r="E19" s="62">
        <v>31</v>
      </c>
      <c r="F19" s="61">
        <v>770</v>
      </c>
      <c r="G19" s="62">
        <v>239</v>
      </c>
      <c r="H19" s="61">
        <v>312</v>
      </c>
      <c r="I19" s="116">
        <v>359</v>
      </c>
      <c r="J19" s="49"/>
    </row>
    <row r="20" spans="1:10" ht="18" customHeight="1">
      <c r="A20" s="59" t="s">
        <v>74</v>
      </c>
      <c r="B20" s="62">
        <v>78</v>
      </c>
      <c r="C20" s="62">
        <v>42</v>
      </c>
      <c r="D20" s="61">
        <v>93</v>
      </c>
      <c r="E20" s="62">
        <v>50</v>
      </c>
      <c r="F20" s="61">
        <v>910</v>
      </c>
      <c r="G20" s="62">
        <v>262</v>
      </c>
      <c r="H20" s="61">
        <v>1140</v>
      </c>
      <c r="I20" s="116">
        <v>535</v>
      </c>
      <c r="J20" s="49"/>
    </row>
    <row r="21" spans="1:10" ht="23.25">
      <c r="A21" s="59" t="s">
        <v>75</v>
      </c>
      <c r="B21" s="62">
        <v>366</v>
      </c>
      <c r="C21" s="62">
        <v>175</v>
      </c>
      <c r="D21" s="61">
        <v>182</v>
      </c>
      <c r="E21" s="62">
        <v>82</v>
      </c>
      <c r="F21" s="61">
        <v>4640</v>
      </c>
      <c r="G21" s="62">
        <v>1207</v>
      </c>
      <c r="H21" s="61">
        <v>2401</v>
      </c>
      <c r="I21" s="116">
        <v>703</v>
      </c>
      <c r="J21" s="49"/>
    </row>
    <row r="22" spans="1:10" ht="23.25">
      <c r="A22" s="59" t="s">
        <v>76</v>
      </c>
      <c r="B22" s="62">
        <v>209</v>
      </c>
      <c r="C22" s="62">
        <v>61</v>
      </c>
      <c r="D22" s="61">
        <v>109</v>
      </c>
      <c r="E22" s="62">
        <v>36</v>
      </c>
      <c r="F22" s="61">
        <v>2156</v>
      </c>
      <c r="G22" s="62">
        <v>492</v>
      </c>
      <c r="H22" s="61">
        <v>1187</v>
      </c>
      <c r="I22" s="116">
        <v>295</v>
      </c>
      <c r="J22" s="49"/>
    </row>
    <row r="23" spans="1:10" ht="34.5">
      <c r="A23" s="59" t="s">
        <v>77</v>
      </c>
      <c r="B23" s="62">
        <v>3</v>
      </c>
      <c r="C23" s="62">
        <v>4</v>
      </c>
      <c r="D23" s="61">
        <v>1</v>
      </c>
      <c r="E23" s="61">
        <v>0</v>
      </c>
      <c r="F23" s="61">
        <v>110</v>
      </c>
      <c r="G23" s="61">
        <v>33</v>
      </c>
      <c r="H23" s="61">
        <v>13</v>
      </c>
      <c r="I23" s="116">
        <v>8</v>
      </c>
      <c r="J23" s="49"/>
    </row>
    <row r="24" spans="1:10" ht="15">
      <c r="A24" s="59" t="s">
        <v>78</v>
      </c>
      <c r="B24" s="62">
        <v>56</v>
      </c>
      <c r="C24" s="62">
        <v>27</v>
      </c>
      <c r="D24" s="61">
        <v>85</v>
      </c>
      <c r="E24" s="62">
        <v>19</v>
      </c>
      <c r="F24" s="61">
        <v>1093</v>
      </c>
      <c r="G24" s="62">
        <v>254</v>
      </c>
      <c r="H24" s="61">
        <v>819</v>
      </c>
      <c r="I24" s="116">
        <v>185</v>
      </c>
      <c r="J24" s="49"/>
    </row>
    <row r="25" spans="1:10" ht="23.25">
      <c r="A25" s="59" t="s">
        <v>79</v>
      </c>
      <c r="B25" s="62">
        <v>85</v>
      </c>
      <c r="C25" s="62">
        <v>87</v>
      </c>
      <c r="D25" s="61">
        <v>29</v>
      </c>
      <c r="E25" s="62">
        <v>7</v>
      </c>
      <c r="F25" s="61">
        <v>1143</v>
      </c>
      <c r="G25" s="62">
        <v>500</v>
      </c>
      <c r="H25" s="61">
        <v>201</v>
      </c>
      <c r="I25" s="116">
        <v>75</v>
      </c>
      <c r="J25" s="49"/>
    </row>
    <row r="26" spans="1:10" ht="23.25">
      <c r="A26" s="59" t="s">
        <v>80</v>
      </c>
      <c r="B26" s="62">
        <v>31</v>
      </c>
      <c r="C26" s="62">
        <v>9</v>
      </c>
      <c r="D26" s="61">
        <v>50</v>
      </c>
      <c r="E26" s="62">
        <v>12</v>
      </c>
      <c r="F26" s="61">
        <v>342</v>
      </c>
      <c r="G26" s="62">
        <v>104</v>
      </c>
      <c r="H26" s="61">
        <v>454</v>
      </c>
      <c r="I26" s="116">
        <v>182</v>
      </c>
      <c r="J26" s="49"/>
    </row>
    <row r="27" spans="1:10" ht="15">
      <c r="A27" s="59" t="s">
        <v>81</v>
      </c>
      <c r="B27" s="62">
        <v>34</v>
      </c>
      <c r="C27" s="62">
        <v>24</v>
      </c>
      <c r="D27" s="61">
        <v>80</v>
      </c>
      <c r="E27" s="62">
        <v>37</v>
      </c>
      <c r="F27" s="61">
        <v>338</v>
      </c>
      <c r="G27" s="62">
        <v>149</v>
      </c>
      <c r="H27" s="61">
        <v>925</v>
      </c>
      <c r="I27" s="116">
        <v>306</v>
      </c>
      <c r="J27" s="49"/>
    </row>
    <row r="28" spans="1:10" ht="81" customHeight="1">
      <c r="A28" s="59" t="s">
        <v>82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16">
        <v>2</v>
      </c>
      <c r="J28" s="49"/>
    </row>
    <row r="29" spans="1:10" ht="34.5">
      <c r="A29" s="59" t="s">
        <v>83</v>
      </c>
      <c r="B29" s="62">
        <v>1</v>
      </c>
      <c r="C29" s="62">
        <v>0</v>
      </c>
      <c r="D29" s="62">
        <v>0</v>
      </c>
      <c r="E29" s="62">
        <v>0</v>
      </c>
      <c r="F29" s="62">
        <v>1</v>
      </c>
      <c r="G29" s="62">
        <v>1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4351</v>
      </c>
      <c r="C30" s="119">
        <f aca="true" t="shared" si="0" ref="C30:I30">SUM(C9:C29)</f>
        <v>2610</v>
      </c>
      <c r="D30" s="119">
        <f t="shared" si="0"/>
        <v>6617</v>
      </c>
      <c r="E30" s="119">
        <f t="shared" si="0"/>
        <v>2007</v>
      </c>
      <c r="F30" s="119">
        <f t="shared" si="0"/>
        <v>49943</v>
      </c>
      <c r="G30" s="119">
        <f t="shared" si="0"/>
        <v>17400</v>
      </c>
      <c r="H30" s="119">
        <f t="shared" si="0"/>
        <v>58987</v>
      </c>
      <c r="I30" s="119">
        <f t="shared" si="0"/>
        <v>19873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2"/>
  <headerFooter>
    <oddFooter>&amp;L17.01.2014 &amp;CTÜRKİYE ODALAR ve BORSALAR BİRLİĞİ
Bilgi Hizmetleri Dairesi&amp;R&amp;P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80" max="180" width="3.140625" style="0" customWidth="1"/>
  </cols>
  <sheetData>
    <row r="1" spans="1:9" ht="18.75" customHeight="1" thickBot="1">
      <c r="A1" s="387" t="s">
        <v>444</v>
      </c>
      <c r="B1" s="387"/>
      <c r="C1" s="387"/>
      <c r="D1" s="387"/>
      <c r="E1" s="387"/>
      <c r="F1" s="387"/>
      <c r="G1" s="387"/>
      <c r="H1" s="387"/>
      <c r="I1" s="387"/>
    </row>
    <row r="3" spans="1:9" ht="15.75">
      <c r="A3" s="373" t="s">
        <v>446</v>
      </c>
      <c r="B3" s="373"/>
      <c r="C3" s="373"/>
      <c r="D3" s="373"/>
      <c r="E3" s="373"/>
      <c r="F3" s="373"/>
      <c r="G3" s="373"/>
      <c r="H3" s="373"/>
      <c r="I3" s="373"/>
    </row>
    <row r="4" spans="1:9" ht="15.75" customHeight="1">
      <c r="A4" s="404" t="s">
        <v>85</v>
      </c>
      <c r="B4" s="404"/>
      <c r="C4" s="404"/>
      <c r="D4" s="404"/>
      <c r="E4" s="404"/>
      <c r="F4" s="404"/>
      <c r="G4" s="404"/>
      <c r="H4" s="404"/>
      <c r="I4" s="404"/>
    </row>
    <row r="5" spans="4:8" ht="18.75">
      <c r="D5" s="79"/>
      <c r="E5" s="79"/>
      <c r="F5" s="79"/>
      <c r="G5" s="79"/>
      <c r="H5" s="79"/>
    </row>
    <row r="6" spans="4:7" ht="22.5" customHeight="1">
      <c r="D6" s="405" t="s">
        <v>86</v>
      </c>
      <c r="E6" s="405"/>
      <c r="F6" s="276" t="s">
        <v>9</v>
      </c>
      <c r="G6" s="80" t="s">
        <v>87</v>
      </c>
    </row>
    <row r="7" spans="4:7" ht="15">
      <c r="D7" s="403" t="s">
        <v>88</v>
      </c>
      <c r="E7" s="403"/>
      <c r="F7" s="174">
        <v>5960</v>
      </c>
      <c r="G7" s="81">
        <f>F7/8703*100</f>
        <v>68.48213259795473</v>
      </c>
    </row>
    <row r="8" spans="4:7" ht="13.5" customHeight="1">
      <c r="D8" s="403" t="s">
        <v>89</v>
      </c>
      <c r="E8" s="403"/>
      <c r="F8" s="174">
        <v>191</v>
      </c>
      <c r="G8" s="81">
        <f aca="true" t="shared" si="0" ref="G8:G21">F8/8703*100</f>
        <v>2.194645524531771</v>
      </c>
    </row>
    <row r="9" spans="4:7" ht="13.5" customHeight="1">
      <c r="D9" s="403" t="s">
        <v>90</v>
      </c>
      <c r="E9" s="403"/>
      <c r="F9" s="174">
        <v>472</v>
      </c>
      <c r="G9" s="81">
        <f t="shared" si="0"/>
        <v>5.423417212455475</v>
      </c>
    </row>
    <row r="10" spans="4:7" ht="15.75" customHeight="1">
      <c r="D10" s="403" t="s">
        <v>91</v>
      </c>
      <c r="E10" s="403"/>
      <c r="F10" s="174">
        <v>231</v>
      </c>
      <c r="G10" s="81">
        <f t="shared" si="0"/>
        <v>2.6542571527059633</v>
      </c>
    </row>
    <row r="11" spans="4:7" ht="14.25" customHeight="1">
      <c r="D11" s="403" t="s">
        <v>92</v>
      </c>
      <c r="E11" s="403"/>
      <c r="F11" s="174">
        <v>181</v>
      </c>
      <c r="G11" s="81">
        <f t="shared" si="0"/>
        <v>2.0797426174882223</v>
      </c>
    </row>
    <row r="12" spans="4:7" ht="15" customHeight="1">
      <c r="D12" s="403" t="s">
        <v>93</v>
      </c>
      <c r="E12" s="403"/>
      <c r="F12" s="174">
        <v>134</v>
      </c>
      <c r="G12" s="81">
        <f t="shared" si="0"/>
        <v>1.539698954383546</v>
      </c>
    </row>
    <row r="13" spans="4:7" ht="14.25" customHeight="1">
      <c r="D13" s="403" t="s">
        <v>94</v>
      </c>
      <c r="E13" s="403"/>
      <c r="F13" s="174">
        <v>452</v>
      </c>
      <c r="G13" s="81">
        <f t="shared" si="0"/>
        <v>5.193611398368379</v>
      </c>
    </row>
    <row r="14" spans="4:7" ht="16.5" customHeight="1">
      <c r="D14" s="403" t="s">
        <v>95</v>
      </c>
      <c r="E14" s="403"/>
      <c r="F14" s="174">
        <v>115</v>
      </c>
      <c r="G14" s="81">
        <f t="shared" si="0"/>
        <v>1.3213834310008044</v>
      </c>
    </row>
    <row r="15" spans="4:7" ht="16.5" customHeight="1">
      <c r="D15" s="403" t="s">
        <v>96</v>
      </c>
      <c r="E15" s="403"/>
      <c r="F15" s="174">
        <v>434</v>
      </c>
      <c r="G15" s="81">
        <f t="shared" si="0"/>
        <v>4.986786165689992</v>
      </c>
    </row>
    <row r="16" spans="4:7" ht="15.75" customHeight="1">
      <c r="D16" s="403" t="s">
        <v>97</v>
      </c>
      <c r="E16" s="403"/>
      <c r="F16" s="174">
        <v>90</v>
      </c>
      <c r="G16" s="81">
        <f t="shared" si="0"/>
        <v>1.0341261633919339</v>
      </c>
    </row>
    <row r="17" spans="4:7" ht="15.75" customHeight="1">
      <c r="D17" s="403" t="s">
        <v>98</v>
      </c>
      <c r="E17" s="403"/>
      <c r="F17" s="174">
        <v>113</v>
      </c>
      <c r="G17" s="81">
        <f t="shared" si="0"/>
        <v>1.2984028495920947</v>
      </c>
    </row>
    <row r="18" spans="4:7" ht="17.25" customHeight="1">
      <c r="D18" s="403" t="s">
        <v>99</v>
      </c>
      <c r="E18" s="403"/>
      <c r="F18" s="174">
        <v>77</v>
      </c>
      <c r="G18" s="81">
        <f t="shared" si="0"/>
        <v>0.8847523842353211</v>
      </c>
    </row>
    <row r="19" spans="4:7" ht="17.25" customHeight="1">
      <c r="D19" s="403" t="s">
        <v>100</v>
      </c>
      <c r="E19" s="403"/>
      <c r="F19" s="174">
        <v>36</v>
      </c>
      <c r="G19" s="81">
        <f t="shared" si="0"/>
        <v>0.4136504653567736</v>
      </c>
    </row>
    <row r="20" spans="4:7" ht="15.75" customHeight="1">
      <c r="D20" s="403" t="s">
        <v>101</v>
      </c>
      <c r="E20" s="403"/>
      <c r="F20" s="174">
        <v>217</v>
      </c>
      <c r="G20" s="81">
        <f t="shared" si="0"/>
        <v>2.493393082844996</v>
      </c>
    </row>
    <row r="21" spans="4:7" ht="15">
      <c r="D21" s="407" t="s">
        <v>31</v>
      </c>
      <c r="E21" s="408"/>
      <c r="F21" s="175">
        <f>SUM(F7:F20)</f>
        <v>8703</v>
      </c>
      <c r="G21" s="283">
        <f t="shared" si="0"/>
        <v>100</v>
      </c>
    </row>
    <row r="22" ht="15.75" customHeight="1"/>
    <row r="23" spans="1:9" ht="15">
      <c r="A23" s="404" t="s">
        <v>102</v>
      </c>
      <c r="B23" s="404"/>
      <c r="C23" s="404"/>
      <c r="D23" s="404"/>
      <c r="E23" s="404"/>
      <c r="F23" s="404"/>
      <c r="G23" s="404"/>
      <c r="H23" s="404"/>
      <c r="I23" s="404"/>
    </row>
    <row r="24" ht="15.75" customHeight="1"/>
    <row r="25" spans="4:7" ht="30" customHeight="1">
      <c r="D25" s="405" t="s">
        <v>86</v>
      </c>
      <c r="E25" s="405"/>
      <c r="F25" s="173" t="s">
        <v>9</v>
      </c>
      <c r="G25" s="80" t="s">
        <v>87</v>
      </c>
    </row>
    <row r="26" spans="4:7" ht="15" customHeight="1">
      <c r="D26" s="406" t="s">
        <v>103</v>
      </c>
      <c r="E26" s="406"/>
      <c r="F26" s="172">
        <v>11974</v>
      </c>
      <c r="G26" s="81">
        <f>F26/40287*100</f>
        <v>29.72174646908432</v>
      </c>
    </row>
    <row r="27" spans="4:7" ht="15">
      <c r="D27" s="406" t="s">
        <v>104</v>
      </c>
      <c r="E27" s="406"/>
      <c r="F27" s="172">
        <v>4146</v>
      </c>
      <c r="G27" s="81">
        <f aca="true" t="shared" si="1" ref="G27:G47">F27/40287*100</f>
        <v>10.291160920396157</v>
      </c>
    </row>
    <row r="28" spans="4:7" ht="15">
      <c r="D28" s="406" t="s">
        <v>105</v>
      </c>
      <c r="E28" s="406"/>
      <c r="F28" s="172">
        <v>1885</v>
      </c>
      <c r="G28" s="81">
        <f t="shared" si="1"/>
        <v>4.678928686673121</v>
      </c>
    </row>
    <row r="29" spans="4:7" ht="15">
      <c r="D29" s="406" t="s">
        <v>106</v>
      </c>
      <c r="E29" s="406"/>
      <c r="F29" s="172">
        <v>1030</v>
      </c>
      <c r="G29" s="81">
        <f t="shared" si="1"/>
        <v>2.5566559932484427</v>
      </c>
    </row>
    <row r="30" spans="4:7" ht="15">
      <c r="D30" s="406" t="s">
        <v>107</v>
      </c>
      <c r="E30" s="406"/>
      <c r="F30" s="172">
        <v>6540</v>
      </c>
      <c r="G30" s="81">
        <f t="shared" si="1"/>
        <v>16.233524461985255</v>
      </c>
    </row>
    <row r="31" spans="4:7" ht="15">
      <c r="D31" s="406" t="s">
        <v>108</v>
      </c>
      <c r="E31" s="406"/>
      <c r="F31" s="172">
        <v>639</v>
      </c>
      <c r="G31" s="81">
        <f t="shared" si="1"/>
        <v>1.5861195919279172</v>
      </c>
    </row>
    <row r="32" spans="4:7" ht="15">
      <c r="D32" s="406" t="s">
        <v>109</v>
      </c>
      <c r="E32" s="406"/>
      <c r="F32" s="172">
        <v>7290</v>
      </c>
      <c r="G32" s="81">
        <f t="shared" si="1"/>
        <v>18.095167175515677</v>
      </c>
    </row>
    <row r="33" spans="4:7" ht="15">
      <c r="D33" s="406" t="s">
        <v>110</v>
      </c>
      <c r="E33" s="406"/>
      <c r="F33" s="172">
        <v>211</v>
      </c>
      <c r="G33" s="81">
        <f t="shared" si="1"/>
        <v>0.5237421500732247</v>
      </c>
    </row>
    <row r="34" spans="4:7" ht="15">
      <c r="D34" s="406" t="s">
        <v>111</v>
      </c>
      <c r="E34" s="406"/>
      <c r="F34" s="172">
        <v>567</v>
      </c>
      <c r="G34" s="81">
        <f t="shared" si="1"/>
        <v>1.407401891428997</v>
      </c>
    </row>
    <row r="35" spans="4:7" ht="15">
      <c r="D35" s="406" t="s">
        <v>90</v>
      </c>
      <c r="E35" s="406"/>
      <c r="F35" s="172">
        <v>2085</v>
      </c>
      <c r="G35" s="81">
        <f t="shared" si="1"/>
        <v>5.175366743614566</v>
      </c>
    </row>
    <row r="36" spans="4:7" ht="15">
      <c r="D36" s="406" t="s">
        <v>91</v>
      </c>
      <c r="E36" s="406"/>
      <c r="F36" s="172">
        <v>563</v>
      </c>
      <c r="G36" s="81">
        <f t="shared" si="1"/>
        <v>1.397473130290168</v>
      </c>
    </row>
    <row r="37" spans="4:7" ht="15">
      <c r="D37" s="406" t="s">
        <v>92</v>
      </c>
      <c r="E37" s="406"/>
      <c r="F37" s="172">
        <v>698</v>
      </c>
      <c r="G37" s="81">
        <f t="shared" si="1"/>
        <v>1.7325688187256434</v>
      </c>
    </row>
    <row r="38" spans="4:7" ht="15">
      <c r="D38" s="406" t="s">
        <v>93</v>
      </c>
      <c r="E38" s="406"/>
      <c r="F38" s="172">
        <v>530</v>
      </c>
      <c r="G38" s="81">
        <f t="shared" si="1"/>
        <v>1.3155608508948295</v>
      </c>
    </row>
    <row r="39" spans="4:7" ht="15">
      <c r="D39" s="406" t="s">
        <v>94</v>
      </c>
      <c r="E39" s="406"/>
      <c r="F39" s="172">
        <v>1092</v>
      </c>
      <c r="G39" s="81">
        <f t="shared" si="1"/>
        <v>2.7105517909002903</v>
      </c>
    </row>
    <row r="40" spans="4:7" ht="15">
      <c r="D40" s="406" t="s">
        <v>112</v>
      </c>
      <c r="E40" s="406"/>
      <c r="F40" s="172">
        <v>157</v>
      </c>
      <c r="G40" s="81">
        <f t="shared" si="1"/>
        <v>0.38970387469903445</v>
      </c>
    </row>
    <row r="41" spans="4:7" ht="15">
      <c r="D41" s="406" t="s">
        <v>113</v>
      </c>
      <c r="E41" s="406"/>
      <c r="F41" s="172">
        <v>38</v>
      </c>
      <c r="G41" s="81">
        <f t="shared" si="1"/>
        <v>0.09432323081887459</v>
      </c>
    </row>
    <row r="42" spans="4:7" ht="15">
      <c r="D42" s="406" t="s">
        <v>114</v>
      </c>
      <c r="E42" s="406"/>
      <c r="F42" s="172">
        <v>103</v>
      </c>
      <c r="G42" s="81">
        <f t="shared" si="1"/>
        <v>0.25566559932484423</v>
      </c>
    </row>
    <row r="43" spans="4:7" ht="15">
      <c r="D43" s="406" t="s">
        <v>115</v>
      </c>
      <c r="E43" s="406"/>
      <c r="F43" s="172">
        <v>469</v>
      </c>
      <c r="G43" s="81">
        <f t="shared" si="1"/>
        <v>1.164147243527689</v>
      </c>
    </row>
    <row r="44" spans="4:7" ht="15">
      <c r="D44" s="406" t="s">
        <v>97</v>
      </c>
      <c r="E44" s="406"/>
      <c r="F44" s="172">
        <v>97</v>
      </c>
      <c r="G44" s="81">
        <f t="shared" si="1"/>
        <v>0.2407724576166009</v>
      </c>
    </row>
    <row r="45" spans="4:7" ht="15">
      <c r="D45" s="406" t="s">
        <v>98</v>
      </c>
      <c r="E45" s="406"/>
      <c r="F45" s="172">
        <v>85</v>
      </c>
      <c r="G45" s="81">
        <f t="shared" si="1"/>
        <v>0.21098617420011417</v>
      </c>
    </row>
    <row r="46" spans="4:7" ht="15">
      <c r="D46" s="406" t="s">
        <v>116</v>
      </c>
      <c r="E46" s="406"/>
      <c r="F46" s="172">
        <v>88</v>
      </c>
      <c r="G46" s="81">
        <f t="shared" si="1"/>
        <v>0.21843274505423585</v>
      </c>
    </row>
    <row r="47" spans="4:7" ht="15">
      <c r="D47" s="409" t="s">
        <v>31</v>
      </c>
      <c r="E47" s="409"/>
      <c r="F47" s="171">
        <f>SUM(F26:F46)</f>
        <v>40287</v>
      </c>
      <c r="G47" s="283">
        <f t="shared" si="1"/>
        <v>100</v>
      </c>
    </row>
    <row r="48" spans="4:8" ht="15">
      <c r="D48" s="3" t="s">
        <v>117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&amp;L17.01.2014&amp;CTÜRKİYE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F22" sqref="F2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387" t="s">
        <v>443</v>
      </c>
      <c r="B2" s="387"/>
      <c r="C2" s="387"/>
      <c r="D2" s="387"/>
      <c r="E2" s="387"/>
      <c r="F2" s="387"/>
      <c r="G2" s="387"/>
      <c r="H2" s="387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13" t="s">
        <v>118</v>
      </c>
      <c r="C5" s="413"/>
      <c r="D5" s="413"/>
      <c r="E5" s="413"/>
      <c r="F5" s="413"/>
      <c r="G5" s="270"/>
      <c r="H5" s="270"/>
      <c r="I5" s="270"/>
      <c r="J5" s="270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11"/>
      <c r="C8" s="412" t="s">
        <v>334</v>
      </c>
      <c r="D8" s="412"/>
      <c r="E8" s="412" t="s">
        <v>335</v>
      </c>
      <c r="F8" s="412"/>
      <c r="G8" s="4"/>
      <c r="H8" s="4"/>
      <c r="I8" s="4"/>
      <c r="J8" s="4"/>
      <c r="K8" s="4"/>
    </row>
    <row r="9" spans="2:11" ht="24.75" customHeight="1">
      <c r="B9" s="411"/>
      <c r="C9" s="412"/>
      <c r="D9" s="412"/>
      <c r="E9" s="412"/>
      <c r="F9" s="412"/>
      <c r="G9" s="4"/>
      <c r="H9" s="4"/>
      <c r="I9" s="87"/>
      <c r="J9" s="4"/>
      <c r="K9" s="4"/>
    </row>
    <row r="10" spans="2:11" ht="24.75" customHeight="1">
      <c r="B10" s="260" t="s">
        <v>336</v>
      </c>
      <c r="C10" s="260" t="s">
        <v>9</v>
      </c>
      <c r="D10" s="260" t="s">
        <v>119</v>
      </c>
      <c r="E10" s="260" t="s">
        <v>9</v>
      </c>
      <c r="F10" s="260" t="s">
        <v>119</v>
      </c>
      <c r="G10" s="258"/>
      <c r="H10" s="4"/>
      <c r="I10" s="4"/>
      <c r="J10" s="4"/>
      <c r="K10" s="4"/>
    </row>
    <row r="11" spans="2:11" ht="24.75" customHeight="1">
      <c r="B11" s="261">
        <v>1</v>
      </c>
      <c r="C11" s="262">
        <v>469</v>
      </c>
      <c r="D11" s="263">
        <f>C11/860*100</f>
        <v>54.534883720930225</v>
      </c>
      <c r="E11" s="264">
        <v>2005</v>
      </c>
      <c r="F11" s="263">
        <f>E11/3435*100</f>
        <v>58.369723435225616</v>
      </c>
      <c r="G11" s="4"/>
      <c r="H11" s="4"/>
      <c r="I11" s="4"/>
      <c r="J11" s="4"/>
      <c r="K11" s="4"/>
    </row>
    <row r="12" spans="2:8" ht="24.75" customHeight="1">
      <c r="B12" s="261">
        <v>2</v>
      </c>
      <c r="C12" s="265">
        <v>196</v>
      </c>
      <c r="D12" s="263">
        <f aca="true" t="shared" si="0" ref="D12:D22">C12/860*100</f>
        <v>22.790697674418606</v>
      </c>
      <c r="E12" s="265">
        <v>1014</v>
      </c>
      <c r="F12" s="263">
        <f aca="true" t="shared" si="1" ref="F12:F22">E12/3435*100</f>
        <v>29.519650655021834</v>
      </c>
      <c r="G12" s="4"/>
      <c r="H12" s="4"/>
    </row>
    <row r="13" spans="2:8" ht="24.75" customHeight="1">
      <c r="B13" s="261">
        <v>3</v>
      </c>
      <c r="C13" s="266">
        <v>91</v>
      </c>
      <c r="D13" s="263">
        <f t="shared" si="0"/>
        <v>10.58139534883721</v>
      </c>
      <c r="E13" s="266">
        <v>283</v>
      </c>
      <c r="F13" s="263">
        <f t="shared" si="1"/>
        <v>8.238719068413392</v>
      </c>
      <c r="G13" s="4"/>
      <c r="H13" s="4"/>
    </row>
    <row r="14" spans="2:8" ht="24.75" customHeight="1">
      <c r="B14" s="261">
        <v>4</v>
      </c>
      <c r="C14" s="266">
        <v>45</v>
      </c>
      <c r="D14" s="263">
        <f t="shared" si="0"/>
        <v>5.232558139534884</v>
      </c>
      <c r="E14" s="266">
        <v>86</v>
      </c>
      <c r="F14" s="263">
        <f t="shared" si="1"/>
        <v>2.5036390101892283</v>
      </c>
      <c r="G14" s="4"/>
      <c r="H14" s="4"/>
    </row>
    <row r="15" spans="2:8" ht="24.75" customHeight="1">
      <c r="B15" s="261">
        <v>5</v>
      </c>
      <c r="C15" s="266">
        <v>27</v>
      </c>
      <c r="D15" s="263">
        <f t="shared" si="0"/>
        <v>3.1395348837209305</v>
      </c>
      <c r="E15" s="266">
        <v>21</v>
      </c>
      <c r="F15" s="263">
        <f t="shared" si="1"/>
        <v>0.611353711790393</v>
      </c>
      <c r="G15" s="4"/>
      <c r="H15" s="4"/>
    </row>
    <row r="16" spans="2:8" ht="24.75" customHeight="1">
      <c r="B16" s="261">
        <v>6</v>
      </c>
      <c r="C16" s="266">
        <v>8</v>
      </c>
      <c r="D16" s="263">
        <f t="shared" si="0"/>
        <v>0.9302325581395349</v>
      </c>
      <c r="E16" s="266">
        <v>15</v>
      </c>
      <c r="F16" s="263">
        <f t="shared" si="1"/>
        <v>0.43668122270742354</v>
      </c>
      <c r="G16" s="4"/>
      <c r="H16" s="4"/>
    </row>
    <row r="17" spans="2:8" ht="23.25" customHeight="1">
      <c r="B17" s="261">
        <v>7</v>
      </c>
      <c r="C17" s="266">
        <v>11</v>
      </c>
      <c r="D17" s="263">
        <f t="shared" si="0"/>
        <v>1.2790697674418605</v>
      </c>
      <c r="E17" s="266">
        <v>1</v>
      </c>
      <c r="F17" s="263">
        <f t="shared" si="1"/>
        <v>0.029112081513828242</v>
      </c>
      <c r="G17" s="4"/>
      <c r="H17" s="4"/>
    </row>
    <row r="18" spans="2:8" ht="25.5" customHeight="1">
      <c r="B18" s="261">
        <v>8</v>
      </c>
      <c r="C18" s="266">
        <v>4</v>
      </c>
      <c r="D18" s="263">
        <f t="shared" si="0"/>
        <v>0.46511627906976744</v>
      </c>
      <c r="E18" s="266">
        <v>4</v>
      </c>
      <c r="F18" s="263">
        <f t="shared" si="1"/>
        <v>0.11644832605531297</v>
      </c>
      <c r="G18" s="4"/>
      <c r="H18" s="4"/>
    </row>
    <row r="19" spans="1:8" ht="22.5" customHeight="1">
      <c r="A19" s="258"/>
      <c r="B19" s="261">
        <v>9</v>
      </c>
      <c r="C19" s="266">
        <v>4</v>
      </c>
      <c r="D19" s="263">
        <f t="shared" si="0"/>
        <v>0.46511627906976744</v>
      </c>
      <c r="E19" s="266">
        <v>3</v>
      </c>
      <c r="F19" s="263">
        <f t="shared" si="1"/>
        <v>0.08733624454148471</v>
      </c>
      <c r="G19" s="258"/>
      <c r="H19" s="4"/>
    </row>
    <row r="20" spans="2:8" ht="23.25" customHeight="1">
      <c r="B20" s="261">
        <v>10</v>
      </c>
      <c r="C20" s="266">
        <v>1</v>
      </c>
      <c r="D20" s="263">
        <f t="shared" si="0"/>
        <v>0.11627906976744186</v>
      </c>
      <c r="E20" s="266">
        <v>1</v>
      </c>
      <c r="F20" s="263">
        <f t="shared" si="1"/>
        <v>0.029112081513828242</v>
      </c>
      <c r="G20" s="4"/>
      <c r="H20" s="4"/>
    </row>
    <row r="21" spans="2:8" ht="24.75" customHeight="1">
      <c r="B21" s="261" t="s">
        <v>120</v>
      </c>
      <c r="C21" s="266">
        <v>4</v>
      </c>
      <c r="D21" s="263">
        <f t="shared" si="0"/>
        <v>0.46511627906976744</v>
      </c>
      <c r="E21" s="266">
        <v>2</v>
      </c>
      <c r="F21" s="263">
        <f t="shared" si="1"/>
        <v>0.058224163027656484</v>
      </c>
      <c r="G21" s="4"/>
      <c r="H21" s="4"/>
    </row>
    <row r="22" spans="2:8" ht="24.75" customHeight="1">
      <c r="B22" s="260" t="s">
        <v>31</v>
      </c>
      <c r="C22" s="267">
        <f>SUM(C11:C21)</f>
        <v>860</v>
      </c>
      <c r="D22" s="268">
        <f t="shared" si="0"/>
        <v>100</v>
      </c>
      <c r="E22" s="269">
        <f>SUM(E11:E21)</f>
        <v>3435</v>
      </c>
      <c r="F22" s="268">
        <f t="shared" si="1"/>
        <v>100</v>
      </c>
      <c r="G22" s="4"/>
      <c r="H22" s="4"/>
    </row>
    <row r="23" spans="2:8" ht="18.75" customHeight="1">
      <c r="B23" s="410" t="s">
        <v>18</v>
      </c>
      <c r="C23" s="410"/>
      <c r="D23" s="410"/>
      <c r="E23" s="410"/>
      <c r="F23" s="410"/>
      <c r="G23" s="4"/>
      <c r="H23" s="4"/>
    </row>
    <row r="24" spans="2:8" ht="19.5" customHeight="1">
      <c r="B24" t="s">
        <v>337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6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9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6"/>
      <c r="I35" s="176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&amp;L17.01.2014&amp;CTÜRKİYE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2014-04-10T13:43:28Z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